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Z:\Небольсина\Небольсина\МОНИТОРИНГИ\Отчеты на отправку\ДИСПАНСЕРИЗАЦИЯ ВЗРОСЛОГО НАСЕЛЕНИЯ\2016 год 131 форма\СЕНТЯБРЬ\"/>
    </mc:Choice>
  </mc:AlternateContent>
  <bookViews>
    <workbookView xWindow="120" yWindow="15" windowWidth="19035" windowHeight="8190" firstSheet="13" activeTab="14"/>
  </bookViews>
  <sheets>
    <sheet name="Багратионовск" sheetId="6" r:id="rId1"/>
    <sheet name="Балтийск" sheetId="5" r:id="rId2"/>
    <sheet name="Гвардейск" sheetId="1" r:id="rId3"/>
    <sheet name="Гурьевск" sheetId="2" r:id="rId4"/>
    <sheet name="Гусев" sheetId="3" r:id="rId5"/>
    <sheet name="Зеленоградск" sheetId="4" r:id="rId6"/>
    <sheet name="Краснознаменск" sheetId="7" r:id="rId7"/>
    <sheet name="Ладушкин" sheetId="8" r:id="rId8"/>
    <sheet name="Мамоново" sheetId="9" r:id="rId9"/>
    <sheet name="Неман" sheetId="10" r:id="rId10"/>
    <sheet name="Нестеров" sheetId="11" r:id="rId11"/>
    <sheet name="Озерск" sheetId="12" r:id="rId12"/>
    <sheet name="Пионерск" sheetId="13" r:id="rId13"/>
    <sheet name="Полесск" sheetId="14" r:id="rId14"/>
    <sheet name="Правдинск" sheetId="15" r:id="rId15"/>
    <sheet name="Светлый" sheetId="16" r:id="rId16"/>
    <sheet name="Светлогорск" sheetId="17" r:id="rId17"/>
    <sheet name="Славск" sheetId="18" r:id="rId18"/>
    <sheet name="Советск" sheetId="19" r:id="rId19"/>
    <sheet name="Черняховск" sheetId="20" r:id="rId20"/>
    <sheet name="ГП1" sheetId="22" r:id="rId21"/>
    <sheet name="ГП2" sheetId="23" r:id="rId22"/>
    <sheet name="ГП3" sheetId="24" r:id="rId23"/>
    <sheet name="ГБ1" sheetId="27" r:id="rId24"/>
    <sheet name="ГБ2" sheetId="28" r:id="rId25"/>
    <sheet name="ГБ3" sheetId="29" r:id="rId26"/>
    <sheet name="Дорожная" sheetId="30" r:id="rId27"/>
    <sheet name="Пирогова" sheetId="31" r:id="rId28"/>
    <sheet name="ВМКГ" sheetId="32" r:id="rId29"/>
    <sheet name="МСЧ МВД" sheetId="33" r:id="rId30"/>
    <sheet name="БФУ" sheetId="34" r:id="rId31"/>
    <sheet name="ЦГКБ" sheetId="35" r:id="rId32"/>
    <sheet name="Свод" sheetId="36" r:id="rId33"/>
  </sheets>
  <externalReferences>
    <externalReference r:id="rId34"/>
    <externalReference r:id="rId35"/>
  </externalReferences>
  <calcPr calcId="152511"/>
</workbook>
</file>

<file path=xl/calcChain.xml><?xml version="1.0" encoding="utf-8"?>
<calcChain xmlns="http://schemas.openxmlformats.org/spreadsheetml/2006/main">
  <c r="G16" i="15" l="1"/>
  <c r="G15" i="15"/>
  <c r="G14" i="15"/>
  <c r="G13" i="15"/>
  <c r="G12" i="15"/>
  <c r="G11" i="15"/>
  <c r="G10" i="15"/>
  <c r="G9" i="15"/>
  <c r="G8" i="15"/>
  <c r="G7" i="15"/>
  <c r="G6" i="15"/>
  <c r="G16" i="29" l="1"/>
  <c r="G15" i="29"/>
  <c r="G14" i="29"/>
  <c r="G13" i="29"/>
  <c r="G12" i="29"/>
  <c r="G11" i="29"/>
  <c r="G10" i="29"/>
  <c r="G9" i="29"/>
  <c r="G8" i="29"/>
  <c r="G7" i="29"/>
  <c r="G6" i="29"/>
  <c r="G16" i="6" l="1"/>
  <c r="G15" i="6"/>
  <c r="G14" i="6"/>
  <c r="G13" i="6"/>
  <c r="G12" i="6"/>
  <c r="G11" i="6"/>
  <c r="G10" i="6"/>
  <c r="G9" i="6"/>
  <c r="G8" i="6"/>
  <c r="G7" i="6"/>
  <c r="G6" i="6"/>
  <c r="G16" i="13"/>
  <c r="G15" i="13"/>
  <c r="G14" i="13"/>
  <c r="G13" i="13"/>
  <c r="G12" i="13"/>
  <c r="G11" i="13"/>
  <c r="G10" i="13"/>
  <c r="G9" i="13"/>
  <c r="G8" i="13"/>
  <c r="G7" i="13"/>
  <c r="G6" i="13"/>
  <c r="G16" i="34" l="1"/>
  <c r="G15" i="34"/>
  <c r="G14" i="34"/>
  <c r="G13" i="34"/>
  <c r="G12" i="34"/>
  <c r="G11" i="34"/>
  <c r="G10" i="34"/>
  <c r="G9" i="34"/>
  <c r="G8" i="34"/>
  <c r="G7" i="34"/>
  <c r="G6" i="34"/>
  <c r="G16" i="14" l="1"/>
  <c r="G15" i="14"/>
  <c r="G14" i="14"/>
  <c r="G13" i="14"/>
  <c r="G12" i="14"/>
  <c r="G11" i="14"/>
  <c r="G10" i="14"/>
  <c r="G9" i="14"/>
  <c r="G8" i="14"/>
  <c r="G7" i="14"/>
  <c r="G6" i="14"/>
  <c r="G16" i="16" l="1"/>
  <c r="G15" i="16"/>
  <c r="G14" i="16"/>
  <c r="G13" i="16"/>
  <c r="G12" i="16"/>
  <c r="G11" i="16"/>
  <c r="G10" i="16"/>
  <c r="G9" i="16"/>
  <c r="G8" i="16"/>
  <c r="G7" i="16"/>
  <c r="G6" i="16"/>
  <c r="G16" i="28" l="1"/>
  <c r="G15" i="28"/>
  <c r="G14" i="28"/>
  <c r="G13" i="28"/>
  <c r="G12" i="28"/>
  <c r="G11" i="28"/>
  <c r="G10" i="28"/>
  <c r="G9" i="28"/>
  <c r="G8" i="28"/>
  <c r="G7" i="28"/>
  <c r="G6" i="28"/>
  <c r="G16" i="18"/>
  <c r="G15" i="18"/>
  <c r="G14" i="18"/>
  <c r="G13" i="18"/>
  <c r="G12" i="18"/>
  <c r="G11" i="18"/>
  <c r="G10" i="18"/>
  <c r="G9" i="18"/>
  <c r="G8" i="18"/>
  <c r="G7" i="18"/>
  <c r="G6" i="18"/>
  <c r="G16" i="17" l="1"/>
  <c r="G15" i="17"/>
  <c r="G14" i="17"/>
  <c r="G13" i="17"/>
  <c r="G12" i="17"/>
  <c r="G11" i="17"/>
  <c r="G10" i="17"/>
  <c r="G9" i="17"/>
  <c r="G8" i="17"/>
  <c r="G7" i="17"/>
  <c r="G6" i="17"/>
  <c r="G16" i="4" l="1"/>
  <c r="G15" i="4"/>
  <c r="G14" i="4"/>
  <c r="G13" i="4"/>
  <c r="G12" i="4"/>
  <c r="G11" i="4"/>
  <c r="G10" i="4"/>
  <c r="G9" i="4"/>
  <c r="G8" i="4"/>
  <c r="G7" i="4"/>
  <c r="G6" i="4"/>
  <c r="G16" i="11"/>
  <c r="G15" i="11"/>
  <c r="G14" i="11"/>
  <c r="G13" i="11"/>
  <c r="G12" i="11"/>
  <c r="G11" i="11"/>
  <c r="G10" i="11"/>
  <c r="G9" i="11"/>
  <c r="G8" i="11"/>
  <c r="G7" i="11"/>
  <c r="G6" i="11"/>
  <c r="G16" i="8"/>
  <c r="G15" i="8"/>
  <c r="G14" i="8"/>
  <c r="G13" i="8"/>
  <c r="G12" i="8"/>
  <c r="G11" i="8"/>
  <c r="G10" i="8"/>
  <c r="G9" i="8"/>
  <c r="G8" i="8"/>
  <c r="G7" i="8"/>
  <c r="G6" i="8"/>
  <c r="G16" i="31" l="1"/>
  <c r="G15" i="31"/>
  <c r="G14" i="31"/>
  <c r="G13" i="31"/>
  <c r="G12" i="31"/>
  <c r="G11" i="31"/>
  <c r="G10" i="31"/>
  <c r="G9" i="31"/>
  <c r="G8" i="31"/>
  <c r="G7" i="31"/>
  <c r="G6" i="31"/>
  <c r="G16" i="1" l="1"/>
  <c r="G15" i="1"/>
  <c r="G14" i="1"/>
  <c r="G13" i="1"/>
  <c r="G12" i="1"/>
  <c r="G11" i="1"/>
  <c r="G10" i="1"/>
  <c r="G9" i="1"/>
  <c r="G8" i="1"/>
  <c r="G7" i="1"/>
  <c r="G6" i="1"/>
  <c r="G16" i="20"/>
  <c r="G15" i="20"/>
  <c r="G14" i="20"/>
  <c r="G13" i="20"/>
  <c r="G12" i="20"/>
  <c r="G11" i="20"/>
  <c r="G10" i="20"/>
  <c r="G9" i="20"/>
  <c r="G8" i="20"/>
  <c r="G7" i="20"/>
  <c r="G6" i="20"/>
  <c r="G16" i="19"/>
  <c r="G15" i="19"/>
  <c r="G14" i="19"/>
  <c r="F13" i="19"/>
  <c r="E13" i="19"/>
  <c r="D13" i="19"/>
  <c r="G13" i="19" s="1"/>
  <c r="G12" i="19"/>
  <c r="G11" i="19"/>
  <c r="G10" i="19"/>
  <c r="G9" i="19"/>
  <c r="G8" i="19"/>
  <c r="G7" i="19"/>
  <c r="G6" i="19"/>
  <c r="G16" i="30"/>
  <c r="G15" i="30"/>
  <c r="G14" i="30"/>
  <c r="G13" i="30"/>
  <c r="G12" i="30"/>
  <c r="G11" i="30"/>
  <c r="G10" i="30"/>
  <c r="G9" i="30"/>
  <c r="G8" i="30"/>
  <c r="G7" i="30"/>
  <c r="G6" i="30"/>
  <c r="G16" i="7" l="1"/>
  <c r="G15" i="7"/>
  <c r="G14" i="7"/>
  <c r="G13" i="7"/>
  <c r="G12" i="7"/>
  <c r="G11" i="7"/>
  <c r="G10" i="7"/>
  <c r="G9" i="7"/>
  <c r="G8" i="7"/>
  <c r="G7" i="7"/>
  <c r="G6" i="7"/>
  <c r="G16" i="2"/>
  <c r="G15" i="2"/>
  <c r="G14" i="2"/>
  <c r="G13" i="2"/>
  <c r="G12" i="2"/>
  <c r="G11" i="2"/>
  <c r="G10" i="2"/>
  <c r="G9" i="2"/>
  <c r="G8" i="2"/>
  <c r="G7" i="2"/>
  <c r="G6" i="2"/>
  <c r="G16" i="27"/>
  <c r="G15" i="27"/>
  <c r="G14" i="27"/>
  <c r="G13" i="27"/>
  <c r="G12" i="27"/>
  <c r="G11" i="27"/>
  <c r="G10" i="27"/>
  <c r="G9" i="27"/>
  <c r="G8" i="27"/>
  <c r="G7" i="27"/>
  <c r="G6" i="27"/>
  <c r="G16" i="3" l="1"/>
  <c r="G15" i="3"/>
  <c r="G14" i="3"/>
  <c r="G13" i="3"/>
  <c r="G12" i="3"/>
  <c r="G11" i="3"/>
  <c r="G10" i="3"/>
  <c r="G9" i="3"/>
  <c r="G8" i="3"/>
  <c r="G7" i="3"/>
  <c r="G6" i="3"/>
  <c r="G16" i="35" l="1"/>
  <c r="G15" i="35"/>
  <c r="G14" i="35"/>
  <c r="G13" i="35"/>
  <c r="G12" i="35"/>
  <c r="G11" i="35"/>
  <c r="G10" i="35"/>
  <c r="G9" i="35"/>
  <c r="G8" i="35"/>
  <c r="G7" i="35"/>
  <c r="G6" i="35"/>
  <c r="G6" i="23"/>
  <c r="G7" i="23"/>
  <c r="G8" i="23"/>
  <c r="G9" i="23"/>
  <c r="G10" i="23"/>
  <c r="G11" i="23"/>
  <c r="G12" i="23"/>
  <c r="G13" i="23"/>
  <c r="G14" i="23"/>
  <c r="G15" i="23"/>
  <c r="G16" i="23"/>
  <c r="G9" i="12" l="1"/>
  <c r="G6" i="12"/>
  <c r="G7" i="12"/>
  <c r="G8" i="12"/>
  <c r="G10" i="12"/>
  <c r="G11" i="12"/>
  <c r="G12" i="12"/>
  <c r="G13" i="12"/>
  <c r="G14" i="12"/>
  <c r="G15" i="12"/>
  <c r="G16" i="12"/>
  <c r="G16" i="10"/>
  <c r="G15" i="10"/>
  <c r="G14" i="10"/>
  <c r="G13" i="10"/>
  <c r="G12" i="10"/>
  <c r="G11" i="10"/>
  <c r="G10" i="10"/>
  <c r="G9" i="10"/>
  <c r="G8" i="10"/>
  <c r="G7" i="10"/>
  <c r="G6" i="10"/>
  <c r="G16" i="9"/>
  <c r="G15" i="9"/>
  <c r="G14" i="9"/>
  <c r="G13" i="9"/>
  <c r="G12" i="9"/>
  <c r="G11" i="9"/>
  <c r="G10" i="9"/>
  <c r="G9" i="9"/>
  <c r="G8" i="9"/>
  <c r="G7" i="9"/>
  <c r="G6" i="9"/>
  <c r="G16" i="5" l="1"/>
  <c r="G15" i="5"/>
  <c r="G14" i="5"/>
  <c r="G13" i="5"/>
  <c r="G12" i="5"/>
  <c r="G11" i="5"/>
  <c r="G10" i="5"/>
  <c r="G9" i="5"/>
  <c r="G8" i="5"/>
  <c r="G7" i="5"/>
  <c r="G6" i="5"/>
  <c r="G16" i="22"/>
  <c r="G15" i="22"/>
  <c r="G14" i="22"/>
  <c r="G13" i="22"/>
  <c r="G12" i="22"/>
  <c r="G11" i="22"/>
  <c r="G10" i="22"/>
  <c r="G9" i="22"/>
  <c r="G8" i="22"/>
  <c r="G7" i="22"/>
  <c r="G6" i="22"/>
  <c r="G16" i="24" l="1"/>
  <c r="G15" i="24"/>
  <c r="G14" i="24"/>
  <c r="G13" i="24"/>
  <c r="G12" i="24"/>
  <c r="G11" i="24"/>
  <c r="G10" i="24"/>
  <c r="G9" i="24"/>
  <c r="G8" i="24"/>
  <c r="G7" i="24"/>
  <c r="G6" i="24"/>
  <c r="G16" i="33" l="1"/>
  <c r="G15" i="33"/>
  <c r="G14" i="33"/>
  <c r="G13" i="33"/>
  <c r="G12" i="33"/>
  <c r="G11" i="33"/>
  <c r="G10" i="33"/>
  <c r="G9" i="33"/>
  <c r="G8" i="33"/>
  <c r="G7" i="33"/>
  <c r="G6" i="33"/>
  <c r="P19" i="12" l="1"/>
  <c r="P19" i="2"/>
  <c r="P19" i="35"/>
  <c r="P19" i="34"/>
  <c r="P19" i="33"/>
  <c r="P19" i="32"/>
  <c r="P19" i="31"/>
  <c r="P19" i="30"/>
  <c r="P19" i="29"/>
  <c r="P19" i="28"/>
  <c r="P19" i="27"/>
  <c r="P19" i="24"/>
  <c r="P19" i="23"/>
  <c r="P19" i="22"/>
  <c r="P19" i="19"/>
  <c r="P19" i="18"/>
  <c r="P19" i="17"/>
  <c r="P19" i="16"/>
  <c r="P19" i="15"/>
  <c r="P19" i="14"/>
  <c r="P19" i="13"/>
  <c r="P19" i="11"/>
  <c r="P19" i="10"/>
  <c r="P19" i="9"/>
  <c r="P19" i="8"/>
  <c r="P19" i="7"/>
  <c r="P19" i="4"/>
  <c r="P19" i="3"/>
  <c r="P19" i="1"/>
  <c r="P19" i="5"/>
  <c r="P19" i="6"/>
  <c r="P19" i="20" l="1"/>
  <c r="P19" i="36" l="1"/>
  <c r="G16" i="32" l="1"/>
  <c r="G15" i="32"/>
  <c r="G14" i="32"/>
  <c r="G13" i="32"/>
  <c r="G12" i="32"/>
  <c r="G11" i="32"/>
  <c r="G10" i="32"/>
  <c r="G9" i="32"/>
  <c r="G8" i="32"/>
  <c r="G7" i="32"/>
  <c r="G6" i="32"/>
  <c r="K22" i="36" l="1"/>
  <c r="K21" i="36"/>
  <c r="H20" i="36"/>
  <c r="H19" i="36"/>
  <c r="J7" i="36"/>
  <c r="J8" i="36"/>
  <c r="J9" i="36"/>
  <c r="J10" i="36"/>
  <c r="J11" i="36"/>
  <c r="J12" i="36"/>
  <c r="J13" i="36"/>
  <c r="J14" i="36"/>
  <c r="J15" i="36"/>
  <c r="J16" i="36"/>
  <c r="I7" i="36"/>
  <c r="I8" i="36"/>
  <c r="I9" i="36"/>
  <c r="I10" i="36"/>
  <c r="I11" i="36"/>
  <c r="I12" i="36"/>
  <c r="I13" i="36"/>
  <c r="I14" i="36"/>
  <c r="I15" i="36"/>
  <c r="I16" i="36"/>
  <c r="H7" i="36"/>
  <c r="H8" i="36"/>
  <c r="H9" i="36"/>
  <c r="H10" i="36"/>
  <c r="H11" i="36"/>
  <c r="H12" i="36"/>
  <c r="H13" i="36"/>
  <c r="H14" i="36"/>
  <c r="H15" i="36"/>
  <c r="H16" i="36"/>
  <c r="I6" i="36"/>
  <c r="J6" i="36"/>
  <c r="H6" i="36"/>
  <c r="F7" i="36"/>
  <c r="F8" i="36"/>
  <c r="F9" i="36"/>
  <c r="F10" i="36"/>
  <c r="F11" i="36"/>
  <c r="F12" i="36"/>
  <c r="F13" i="36"/>
  <c r="F14" i="36"/>
  <c r="F15" i="36"/>
  <c r="F16" i="36"/>
  <c r="E7" i="36"/>
  <c r="E8" i="36"/>
  <c r="E9" i="36"/>
  <c r="E10" i="36"/>
  <c r="E11" i="36"/>
  <c r="E12" i="36"/>
  <c r="E13" i="36"/>
  <c r="E14" i="36"/>
  <c r="E15" i="36"/>
  <c r="E16" i="36"/>
  <c r="D7" i="36"/>
  <c r="D8" i="36"/>
  <c r="D9" i="36"/>
  <c r="D10" i="36"/>
  <c r="D11" i="36"/>
  <c r="D12" i="36"/>
  <c r="D13" i="36"/>
  <c r="D14" i="36"/>
  <c r="D15" i="36"/>
  <c r="D16" i="36"/>
  <c r="E6" i="36"/>
  <c r="F6" i="36"/>
  <c r="D6" i="36"/>
  <c r="J20" i="36"/>
  <c r="J20" i="35"/>
  <c r="N16" i="35"/>
  <c r="M16" i="35"/>
  <c r="L16" i="35"/>
  <c r="K16" i="35"/>
  <c r="N15" i="35"/>
  <c r="M15" i="35"/>
  <c r="L15" i="35"/>
  <c r="K15" i="35"/>
  <c r="N14" i="35"/>
  <c r="M14" i="35"/>
  <c r="L14" i="35"/>
  <c r="K14" i="35"/>
  <c r="N13" i="35"/>
  <c r="M13" i="35"/>
  <c r="L13" i="35"/>
  <c r="K13" i="35"/>
  <c r="N12" i="35"/>
  <c r="M12" i="35"/>
  <c r="L12" i="35"/>
  <c r="K12" i="35"/>
  <c r="N11" i="35"/>
  <c r="M11" i="35"/>
  <c r="L11" i="35"/>
  <c r="K11" i="35"/>
  <c r="N10" i="35"/>
  <c r="M10" i="35"/>
  <c r="L10" i="35"/>
  <c r="K10" i="35"/>
  <c r="N9" i="35"/>
  <c r="M9" i="35"/>
  <c r="L9" i="35"/>
  <c r="K9" i="35"/>
  <c r="N8" i="35"/>
  <c r="M8" i="35"/>
  <c r="L8" i="35"/>
  <c r="K8" i="35"/>
  <c r="N7" i="35"/>
  <c r="M7" i="35"/>
  <c r="L7" i="35"/>
  <c r="K7" i="35"/>
  <c r="N6" i="35"/>
  <c r="M6" i="35"/>
  <c r="L6" i="35"/>
  <c r="K6" i="35"/>
  <c r="J20" i="34"/>
  <c r="N16" i="34"/>
  <c r="M16" i="34"/>
  <c r="L16" i="34"/>
  <c r="K16" i="34"/>
  <c r="N15" i="34"/>
  <c r="M15" i="34"/>
  <c r="L15" i="34"/>
  <c r="K15" i="34"/>
  <c r="N14" i="34"/>
  <c r="M14" i="34"/>
  <c r="L14" i="34"/>
  <c r="K14" i="34"/>
  <c r="N13" i="34"/>
  <c r="M13" i="34"/>
  <c r="L13" i="34"/>
  <c r="K13" i="34"/>
  <c r="N12" i="34"/>
  <c r="M12" i="34"/>
  <c r="L12" i="34"/>
  <c r="K12" i="34"/>
  <c r="N11" i="34"/>
  <c r="M11" i="34"/>
  <c r="L11" i="34"/>
  <c r="K11" i="34"/>
  <c r="N10" i="34"/>
  <c r="M10" i="34"/>
  <c r="L10" i="34"/>
  <c r="K10" i="34"/>
  <c r="N9" i="34"/>
  <c r="M9" i="34"/>
  <c r="L9" i="34"/>
  <c r="K9" i="34"/>
  <c r="N8" i="34"/>
  <c r="M8" i="34"/>
  <c r="L8" i="34"/>
  <c r="K8" i="34"/>
  <c r="N7" i="34"/>
  <c r="M7" i="34"/>
  <c r="L7" i="34"/>
  <c r="K7" i="34"/>
  <c r="N6" i="34"/>
  <c r="M6" i="34"/>
  <c r="L6" i="34"/>
  <c r="K6" i="34"/>
  <c r="J20" i="33"/>
  <c r="N16" i="33"/>
  <c r="M16" i="33"/>
  <c r="L16" i="33"/>
  <c r="K16" i="33"/>
  <c r="N15" i="33"/>
  <c r="M15" i="33"/>
  <c r="L15" i="33"/>
  <c r="K15" i="33"/>
  <c r="N14" i="33"/>
  <c r="M14" i="33"/>
  <c r="L14" i="33"/>
  <c r="K14" i="33"/>
  <c r="N13" i="33"/>
  <c r="M13" i="33"/>
  <c r="L13" i="33"/>
  <c r="K13" i="33"/>
  <c r="N12" i="33"/>
  <c r="M12" i="33"/>
  <c r="L12" i="33"/>
  <c r="K12" i="33"/>
  <c r="N11" i="33"/>
  <c r="M11" i="33"/>
  <c r="L11" i="33"/>
  <c r="K11" i="33"/>
  <c r="N10" i="33"/>
  <c r="M10" i="33"/>
  <c r="L10" i="33"/>
  <c r="K10" i="33"/>
  <c r="N9" i="33"/>
  <c r="M9" i="33"/>
  <c r="L9" i="33"/>
  <c r="K9" i="33"/>
  <c r="N8" i="33"/>
  <c r="M8" i="33"/>
  <c r="L8" i="33"/>
  <c r="K8" i="33"/>
  <c r="N7" i="33"/>
  <c r="M7" i="33"/>
  <c r="L7" i="33"/>
  <c r="K7" i="33"/>
  <c r="N6" i="33"/>
  <c r="M6" i="33"/>
  <c r="L6" i="33"/>
  <c r="K6" i="33"/>
  <c r="J20" i="32"/>
  <c r="N16" i="32"/>
  <c r="M16" i="32"/>
  <c r="L16" i="32"/>
  <c r="K16" i="32"/>
  <c r="N15" i="32"/>
  <c r="M15" i="32"/>
  <c r="L15" i="32"/>
  <c r="K15" i="32"/>
  <c r="N14" i="32"/>
  <c r="M14" i="32"/>
  <c r="L14" i="32"/>
  <c r="K14" i="32"/>
  <c r="N13" i="32"/>
  <c r="M13" i="32"/>
  <c r="L13" i="32"/>
  <c r="K13" i="32"/>
  <c r="N12" i="32"/>
  <c r="M12" i="32"/>
  <c r="L12" i="32"/>
  <c r="K12" i="32"/>
  <c r="N11" i="32"/>
  <c r="M11" i="32"/>
  <c r="L11" i="32"/>
  <c r="K11" i="32"/>
  <c r="N10" i="32"/>
  <c r="M10" i="32"/>
  <c r="L10" i="32"/>
  <c r="K10" i="32"/>
  <c r="N9" i="32"/>
  <c r="M9" i="32"/>
  <c r="L9" i="32"/>
  <c r="K9" i="32"/>
  <c r="N8" i="32"/>
  <c r="M8" i="32"/>
  <c r="L8" i="32"/>
  <c r="K8" i="32"/>
  <c r="N7" i="32"/>
  <c r="M7" i="32"/>
  <c r="L7" i="32"/>
  <c r="K7" i="32"/>
  <c r="N6" i="32"/>
  <c r="M6" i="32"/>
  <c r="L6" i="32"/>
  <c r="K6" i="32"/>
  <c r="J20" i="31"/>
  <c r="N16" i="31"/>
  <c r="M16" i="31"/>
  <c r="L16" i="31"/>
  <c r="K16" i="31"/>
  <c r="N15" i="31"/>
  <c r="M15" i="31"/>
  <c r="L15" i="31"/>
  <c r="K15" i="31"/>
  <c r="N14" i="31"/>
  <c r="M14" i="31"/>
  <c r="L14" i="31"/>
  <c r="K14" i="31"/>
  <c r="N13" i="31"/>
  <c r="M13" i="31"/>
  <c r="L13" i="31"/>
  <c r="K13" i="31"/>
  <c r="N12" i="31"/>
  <c r="M12" i="31"/>
  <c r="L12" i="31"/>
  <c r="K12" i="31"/>
  <c r="N11" i="31"/>
  <c r="M11" i="31"/>
  <c r="L11" i="31"/>
  <c r="K11" i="31"/>
  <c r="N10" i="31"/>
  <c r="M10" i="31"/>
  <c r="L10" i="31"/>
  <c r="K10" i="31"/>
  <c r="N9" i="31"/>
  <c r="M9" i="31"/>
  <c r="L9" i="31"/>
  <c r="K9" i="31"/>
  <c r="N8" i="31"/>
  <c r="M8" i="31"/>
  <c r="L8" i="31"/>
  <c r="K8" i="31"/>
  <c r="N7" i="31"/>
  <c r="M7" i="31"/>
  <c r="L7" i="31"/>
  <c r="K7" i="31"/>
  <c r="N6" i="31"/>
  <c r="M6" i="31"/>
  <c r="L6" i="31"/>
  <c r="K6" i="31"/>
  <c r="J20" i="30"/>
  <c r="N16" i="30"/>
  <c r="M16" i="30"/>
  <c r="L16" i="30"/>
  <c r="K16" i="30"/>
  <c r="N15" i="30"/>
  <c r="M15" i="30"/>
  <c r="L15" i="30"/>
  <c r="K15" i="30"/>
  <c r="N14" i="30"/>
  <c r="M14" i="30"/>
  <c r="L14" i="30"/>
  <c r="K14" i="30"/>
  <c r="N13" i="30"/>
  <c r="M13" i="30"/>
  <c r="L13" i="30"/>
  <c r="K13" i="30"/>
  <c r="N12" i="30"/>
  <c r="M12" i="30"/>
  <c r="L12" i="30"/>
  <c r="K12" i="30"/>
  <c r="N11" i="30"/>
  <c r="M11" i="30"/>
  <c r="L11" i="30"/>
  <c r="K11" i="30"/>
  <c r="N10" i="30"/>
  <c r="M10" i="30"/>
  <c r="L10" i="30"/>
  <c r="K10" i="30"/>
  <c r="N9" i="30"/>
  <c r="M9" i="30"/>
  <c r="L9" i="30"/>
  <c r="K9" i="30"/>
  <c r="N8" i="30"/>
  <c r="M8" i="30"/>
  <c r="L8" i="30"/>
  <c r="K8" i="30"/>
  <c r="N7" i="30"/>
  <c r="M7" i="30"/>
  <c r="L7" i="30"/>
  <c r="K7" i="30"/>
  <c r="N6" i="30"/>
  <c r="M6" i="30"/>
  <c r="L6" i="30"/>
  <c r="K6" i="30"/>
  <c r="J20" i="29"/>
  <c r="N16" i="29"/>
  <c r="M16" i="29"/>
  <c r="L16" i="29"/>
  <c r="K16" i="29"/>
  <c r="N15" i="29"/>
  <c r="M15" i="29"/>
  <c r="L15" i="29"/>
  <c r="K15" i="29"/>
  <c r="N14" i="29"/>
  <c r="M14" i="29"/>
  <c r="L14" i="29"/>
  <c r="K14" i="29"/>
  <c r="N13" i="29"/>
  <c r="M13" i="29"/>
  <c r="L13" i="29"/>
  <c r="K13" i="29"/>
  <c r="N12" i="29"/>
  <c r="M12" i="29"/>
  <c r="L12" i="29"/>
  <c r="K12" i="29"/>
  <c r="N11" i="29"/>
  <c r="M11" i="29"/>
  <c r="L11" i="29"/>
  <c r="K11" i="29"/>
  <c r="N10" i="29"/>
  <c r="M10" i="29"/>
  <c r="L10" i="29"/>
  <c r="K10" i="29"/>
  <c r="N9" i="29"/>
  <c r="M9" i="29"/>
  <c r="L9" i="29"/>
  <c r="K9" i="29"/>
  <c r="N8" i="29"/>
  <c r="M8" i="29"/>
  <c r="L8" i="29"/>
  <c r="K8" i="29"/>
  <c r="N7" i="29"/>
  <c r="M7" i="29"/>
  <c r="L7" i="29"/>
  <c r="K7" i="29"/>
  <c r="N6" i="29"/>
  <c r="M6" i="29"/>
  <c r="L6" i="29"/>
  <c r="K6" i="29"/>
  <c r="J20" i="28"/>
  <c r="N16" i="28"/>
  <c r="M16" i="28"/>
  <c r="L16" i="28"/>
  <c r="K16" i="28"/>
  <c r="N15" i="28"/>
  <c r="M15" i="28"/>
  <c r="L15" i="28"/>
  <c r="K15" i="28"/>
  <c r="N14" i="28"/>
  <c r="M14" i="28"/>
  <c r="L14" i="28"/>
  <c r="K14" i="28"/>
  <c r="N13" i="28"/>
  <c r="M13" i="28"/>
  <c r="L13" i="28"/>
  <c r="K13" i="28"/>
  <c r="N12" i="28"/>
  <c r="M12" i="28"/>
  <c r="L12" i="28"/>
  <c r="K12" i="28"/>
  <c r="N11" i="28"/>
  <c r="M11" i="28"/>
  <c r="L11" i="28"/>
  <c r="K11" i="28"/>
  <c r="N10" i="28"/>
  <c r="M10" i="28"/>
  <c r="L10" i="28"/>
  <c r="K10" i="28"/>
  <c r="N9" i="28"/>
  <c r="M9" i="28"/>
  <c r="L9" i="28"/>
  <c r="K9" i="28"/>
  <c r="N8" i="28"/>
  <c r="M8" i="28"/>
  <c r="L8" i="28"/>
  <c r="K8" i="28"/>
  <c r="N7" i="28"/>
  <c r="M7" i="28"/>
  <c r="L7" i="28"/>
  <c r="K7" i="28"/>
  <c r="N6" i="28"/>
  <c r="M6" i="28"/>
  <c r="L6" i="28"/>
  <c r="K6" i="28"/>
  <c r="J20" i="27"/>
  <c r="N16" i="27"/>
  <c r="M16" i="27"/>
  <c r="L16" i="27"/>
  <c r="K16" i="27"/>
  <c r="N15" i="27"/>
  <c r="M15" i="27"/>
  <c r="L15" i="27"/>
  <c r="K15" i="27"/>
  <c r="N14" i="27"/>
  <c r="M14" i="27"/>
  <c r="L14" i="27"/>
  <c r="K14" i="27"/>
  <c r="N13" i="27"/>
  <c r="M13" i="27"/>
  <c r="L13" i="27"/>
  <c r="K13" i="27"/>
  <c r="N12" i="27"/>
  <c r="M12" i="27"/>
  <c r="L12" i="27"/>
  <c r="K12" i="27"/>
  <c r="N11" i="27"/>
  <c r="M11" i="27"/>
  <c r="L11" i="27"/>
  <c r="K11" i="27"/>
  <c r="N10" i="27"/>
  <c r="M10" i="27"/>
  <c r="L10" i="27"/>
  <c r="K10" i="27"/>
  <c r="N9" i="27"/>
  <c r="M9" i="27"/>
  <c r="L9" i="27"/>
  <c r="K9" i="27"/>
  <c r="N8" i="27"/>
  <c r="M8" i="27"/>
  <c r="L8" i="27"/>
  <c r="K8" i="27"/>
  <c r="N7" i="27"/>
  <c r="M7" i="27"/>
  <c r="L7" i="27"/>
  <c r="K7" i="27"/>
  <c r="N6" i="27"/>
  <c r="M6" i="27"/>
  <c r="L6" i="27"/>
  <c r="K6" i="27"/>
  <c r="J20" i="24"/>
  <c r="N16" i="24"/>
  <c r="M16" i="24"/>
  <c r="L16" i="24"/>
  <c r="K16" i="24"/>
  <c r="N15" i="24"/>
  <c r="M15" i="24"/>
  <c r="L15" i="24"/>
  <c r="K15" i="24"/>
  <c r="N14" i="24"/>
  <c r="M14" i="24"/>
  <c r="L14" i="24"/>
  <c r="K14" i="24"/>
  <c r="N13" i="24"/>
  <c r="M13" i="24"/>
  <c r="L13" i="24"/>
  <c r="K13" i="24"/>
  <c r="N12" i="24"/>
  <c r="M12" i="24"/>
  <c r="L12" i="24"/>
  <c r="K12" i="24"/>
  <c r="N11" i="24"/>
  <c r="M11" i="24"/>
  <c r="L11" i="24"/>
  <c r="K11" i="24"/>
  <c r="N10" i="24"/>
  <c r="M10" i="24"/>
  <c r="L10" i="24"/>
  <c r="K10" i="24"/>
  <c r="N9" i="24"/>
  <c r="M9" i="24"/>
  <c r="L9" i="24"/>
  <c r="K9" i="24"/>
  <c r="N8" i="24"/>
  <c r="M8" i="24"/>
  <c r="L8" i="24"/>
  <c r="K8" i="24"/>
  <c r="N7" i="24"/>
  <c r="M7" i="24"/>
  <c r="L7" i="24"/>
  <c r="K7" i="24"/>
  <c r="N6" i="24"/>
  <c r="M6" i="24"/>
  <c r="L6" i="24"/>
  <c r="K6" i="24"/>
  <c r="J20" i="23"/>
  <c r="N16" i="23"/>
  <c r="M16" i="23"/>
  <c r="L16" i="23"/>
  <c r="K16" i="23"/>
  <c r="N15" i="23"/>
  <c r="M15" i="23"/>
  <c r="L15" i="23"/>
  <c r="K15" i="23"/>
  <c r="N14" i="23"/>
  <c r="M14" i="23"/>
  <c r="L14" i="23"/>
  <c r="K14" i="23"/>
  <c r="N13" i="23"/>
  <c r="M13" i="23"/>
  <c r="L13" i="23"/>
  <c r="K13" i="23"/>
  <c r="N12" i="23"/>
  <c r="M12" i="23"/>
  <c r="L12" i="23"/>
  <c r="K12" i="23"/>
  <c r="N11" i="23"/>
  <c r="M11" i="23"/>
  <c r="L11" i="23"/>
  <c r="K11" i="23"/>
  <c r="N10" i="23"/>
  <c r="M10" i="23"/>
  <c r="L10" i="23"/>
  <c r="K10" i="23"/>
  <c r="N9" i="23"/>
  <c r="M9" i="23"/>
  <c r="L9" i="23"/>
  <c r="K9" i="23"/>
  <c r="N8" i="23"/>
  <c r="M8" i="23"/>
  <c r="L8" i="23"/>
  <c r="K8" i="23"/>
  <c r="N7" i="23"/>
  <c r="M7" i="23"/>
  <c r="L7" i="23"/>
  <c r="K7" i="23"/>
  <c r="N6" i="23"/>
  <c r="M6" i="23"/>
  <c r="L6" i="23"/>
  <c r="K6" i="23"/>
  <c r="J20" i="22"/>
  <c r="N16" i="22"/>
  <c r="M16" i="22"/>
  <c r="L16" i="22"/>
  <c r="K16" i="22"/>
  <c r="N15" i="22"/>
  <c r="M15" i="22"/>
  <c r="L15" i="22"/>
  <c r="K15" i="22"/>
  <c r="N14" i="22"/>
  <c r="M14" i="22"/>
  <c r="L14" i="22"/>
  <c r="K14" i="22"/>
  <c r="N13" i="22"/>
  <c r="M13" i="22"/>
  <c r="L13" i="22"/>
  <c r="K13" i="22"/>
  <c r="N12" i="22"/>
  <c r="M12" i="22"/>
  <c r="L12" i="22"/>
  <c r="K12" i="22"/>
  <c r="N11" i="22"/>
  <c r="M11" i="22"/>
  <c r="L11" i="22"/>
  <c r="K11" i="22"/>
  <c r="N10" i="22"/>
  <c r="M10" i="22"/>
  <c r="L10" i="22"/>
  <c r="K10" i="22"/>
  <c r="N9" i="22"/>
  <c r="M9" i="22"/>
  <c r="L9" i="22"/>
  <c r="K9" i="22"/>
  <c r="N8" i="22"/>
  <c r="M8" i="22"/>
  <c r="L8" i="22"/>
  <c r="K8" i="22"/>
  <c r="N7" i="22"/>
  <c r="M7" i="22"/>
  <c r="L7" i="22"/>
  <c r="K7" i="22"/>
  <c r="N6" i="22"/>
  <c r="M6" i="22"/>
  <c r="L6" i="22"/>
  <c r="K6" i="22"/>
  <c r="J20" i="20"/>
  <c r="N16" i="20"/>
  <c r="M16" i="20"/>
  <c r="L16" i="20"/>
  <c r="K16" i="20"/>
  <c r="N15" i="20"/>
  <c r="M15" i="20"/>
  <c r="L15" i="20"/>
  <c r="K15" i="20"/>
  <c r="N14" i="20"/>
  <c r="M14" i="20"/>
  <c r="L14" i="20"/>
  <c r="K14" i="20"/>
  <c r="N13" i="20"/>
  <c r="M13" i="20"/>
  <c r="L13" i="20"/>
  <c r="K13" i="20"/>
  <c r="N12" i="20"/>
  <c r="M12" i="20"/>
  <c r="L12" i="20"/>
  <c r="K12" i="20"/>
  <c r="N11" i="20"/>
  <c r="M11" i="20"/>
  <c r="L11" i="20"/>
  <c r="K11" i="20"/>
  <c r="N10" i="20"/>
  <c r="M10" i="20"/>
  <c r="L10" i="20"/>
  <c r="K10" i="20"/>
  <c r="N9" i="20"/>
  <c r="M9" i="20"/>
  <c r="L9" i="20"/>
  <c r="K9" i="20"/>
  <c r="N8" i="20"/>
  <c r="M8" i="20"/>
  <c r="L8" i="20"/>
  <c r="K8" i="20"/>
  <c r="N7" i="20"/>
  <c r="M7" i="20"/>
  <c r="L7" i="20"/>
  <c r="K7" i="20"/>
  <c r="N6" i="20"/>
  <c r="M6" i="20"/>
  <c r="L6" i="20"/>
  <c r="K6" i="20"/>
  <c r="J20" i="19"/>
  <c r="N16" i="19"/>
  <c r="M16" i="19"/>
  <c r="L16" i="19"/>
  <c r="K16" i="19"/>
  <c r="N15" i="19"/>
  <c r="M15" i="19"/>
  <c r="L15" i="19"/>
  <c r="K15" i="19"/>
  <c r="N14" i="19"/>
  <c r="M14" i="19"/>
  <c r="L14" i="19"/>
  <c r="K14" i="19"/>
  <c r="N13" i="19"/>
  <c r="M13" i="19"/>
  <c r="L13" i="19"/>
  <c r="K13" i="19"/>
  <c r="N12" i="19"/>
  <c r="M12" i="19"/>
  <c r="L12" i="19"/>
  <c r="K12" i="19"/>
  <c r="N11" i="19"/>
  <c r="M11" i="19"/>
  <c r="L11" i="19"/>
  <c r="K11" i="19"/>
  <c r="N10" i="19"/>
  <c r="M10" i="19"/>
  <c r="L10" i="19"/>
  <c r="K10" i="19"/>
  <c r="N9" i="19"/>
  <c r="M9" i="19"/>
  <c r="L9" i="19"/>
  <c r="K9" i="19"/>
  <c r="N8" i="19"/>
  <c r="M8" i="19"/>
  <c r="L8" i="19"/>
  <c r="K8" i="19"/>
  <c r="N7" i="19"/>
  <c r="M7" i="19"/>
  <c r="L7" i="19"/>
  <c r="K7" i="19"/>
  <c r="N6" i="19"/>
  <c r="M6" i="19"/>
  <c r="L6" i="19"/>
  <c r="K6" i="19"/>
  <c r="J20" i="18"/>
  <c r="N16" i="18"/>
  <c r="M16" i="18"/>
  <c r="L16" i="18"/>
  <c r="K16" i="18"/>
  <c r="N15" i="18"/>
  <c r="M15" i="18"/>
  <c r="L15" i="18"/>
  <c r="K15" i="18"/>
  <c r="N14" i="18"/>
  <c r="M14" i="18"/>
  <c r="L14" i="18"/>
  <c r="K14" i="18"/>
  <c r="N13" i="18"/>
  <c r="M13" i="18"/>
  <c r="L13" i="18"/>
  <c r="K13" i="18"/>
  <c r="N12" i="18"/>
  <c r="M12" i="18"/>
  <c r="L12" i="18"/>
  <c r="K12" i="18"/>
  <c r="N11" i="18"/>
  <c r="M11" i="18"/>
  <c r="L11" i="18"/>
  <c r="K11" i="18"/>
  <c r="N10" i="18"/>
  <c r="M10" i="18"/>
  <c r="L10" i="18"/>
  <c r="K10" i="18"/>
  <c r="N9" i="18"/>
  <c r="M9" i="18"/>
  <c r="L9" i="18"/>
  <c r="K9" i="18"/>
  <c r="N8" i="18"/>
  <c r="M8" i="18"/>
  <c r="L8" i="18"/>
  <c r="K8" i="18"/>
  <c r="N7" i="18"/>
  <c r="M7" i="18"/>
  <c r="L7" i="18"/>
  <c r="K7" i="18"/>
  <c r="N6" i="18"/>
  <c r="M6" i="18"/>
  <c r="L6" i="18"/>
  <c r="K6" i="18"/>
  <c r="J20" i="17"/>
  <c r="N16" i="17"/>
  <c r="M16" i="17"/>
  <c r="L16" i="17"/>
  <c r="K16" i="17"/>
  <c r="N15" i="17"/>
  <c r="M15" i="17"/>
  <c r="L15" i="17"/>
  <c r="K15" i="17"/>
  <c r="N14" i="17"/>
  <c r="M14" i="17"/>
  <c r="L14" i="17"/>
  <c r="K14" i="17"/>
  <c r="N13" i="17"/>
  <c r="M13" i="17"/>
  <c r="L13" i="17"/>
  <c r="K13" i="17"/>
  <c r="N12" i="17"/>
  <c r="M12" i="17"/>
  <c r="L12" i="17"/>
  <c r="K12" i="17"/>
  <c r="N11" i="17"/>
  <c r="M11" i="17"/>
  <c r="L11" i="17"/>
  <c r="K11" i="17"/>
  <c r="N10" i="17"/>
  <c r="M10" i="17"/>
  <c r="L10" i="17"/>
  <c r="K10" i="17"/>
  <c r="N9" i="17"/>
  <c r="M9" i="17"/>
  <c r="L9" i="17"/>
  <c r="K9" i="17"/>
  <c r="N8" i="17"/>
  <c r="M8" i="17"/>
  <c r="L8" i="17"/>
  <c r="K8" i="17"/>
  <c r="N7" i="17"/>
  <c r="M7" i="17"/>
  <c r="L7" i="17"/>
  <c r="K7" i="17"/>
  <c r="N6" i="17"/>
  <c r="M6" i="17"/>
  <c r="L6" i="17"/>
  <c r="K6" i="17"/>
  <c r="J20" i="16"/>
  <c r="N16" i="16"/>
  <c r="M16" i="16"/>
  <c r="L16" i="16"/>
  <c r="K16" i="16"/>
  <c r="N15" i="16"/>
  <c r="M15" i="16"/>
  <c r="L15" i="16"/>
  <c r="K15" i="16"/>
  <c r="N14" i="16"/>
  <c r="M14" i="16"/>
  <c r="L14" i="16"/>
  <c r="K14" i="16"/>
  <c r="N13" i="16"/>
  <c r="M13" i="16"/>
  <c r="L13" i="16"/>
  <c r="K13" i="16"/>
  <c r="N12" i="16"/>
  <c r="M12" i="16"/>
  <c r="L12" i="16"/>
  <c r="K12" i="16"/>
  <c r="N11" i="16"/>
  <c r="M11" i="16"/>
  <c r="L11" i="16"/>
  <c r="K11" i="16"/>
  <c r="N10" i="16"/>
  <c r="M10" i="16"/>
  <c r="L10" i="16"/>
  <c r="K10" i="16"/>
  <c r="N9" i="16"/>
  <c r="M9" i="16"/>
  <c r="L9" i="16"/>
  <c r="K9" i="16"/>
  <c r="N8" i="16"/>
  <c r="M8" i="16"/>
  <c r="L8" i="16"/>
  <c r="K8" i="16"/>
  <c r="N7" i="16"/>
  <c r="M7" i="16"/>
  <c r="L7" i="16"/>
  <c r="K7" i="16"/>
  <c r="N6" i="16"/>
  <c r="M6" i="16"/>
  <c r="L6" i="16"/>
  <c r="K6" i="16"/>
  <c r="J20" i="15"/>
  <c r="N16" i="15"/>
  <c r="M16" i="15"/>
  <c r="L16" i="15"/>
  <c r="K16" i="15"/>
  <c r="N15" i="15"/>
  <c r="M15" i="15"/>
  <c r="L15" i="15"/>
  <c r="K15" i="15"/>
  <c r="N14" i="15"/>
  <c r="M14" i="15"/>
  <c r="L14" i="15"/>
  <c r="K14" i="15"/>
  <c r="N13" i="15"/>
  <c r="M13" i="15"/>
  <c r="L13" i="15"/>
  <c r="K13" i="15"/>
  <c r="N12" i="15"/>
  <c r="M12" i="15"/>
  <c r="L12" i="15"/>
  <c r="K12" i="15"/>
  <c r="N11" i="15"/>
  <c r="M11" i="15"/>
  <c r="L11" i="15"/>
  <c r="K11" i="15"/>
  <c r="N10" i="15"/>
  <c r="M10" i="15"/>
  <c r="L10" i="15"/>
  <c r="K10" i="15"/>
  <c r="N9" i="15"/>
  <c r="M9" i="15"/>
  <c r="L9" i="15"/>
  <c r="K9" i="15"/>
  <c r="N8" i="15"/>
  <c r="M8" i="15"/>
  <c r="L8" i="15"/>
  <c r="K8" i="15"/>
  <c r="N7" i="15"/>
  <c r="M7" i="15"/>
  <c r="L7" i="15"/>
  <c r="K7" i="15"/>
  <c r="N6" i="15"/>
  <c r="M6" i="15"/>
  <c r="L6" i="15"/>
  <c r="K6" i="15"/>
  <c r="J20" i="14"/>
  <c r="N16" i="14"/>
  <c r="M16" i="14"/>
  <c r="L16" i="14"/>
  <c r="K16" i="14"/>
  <c r="N15" i="14"/>
  <c r="M15" i="14"/>
  <c r="L15" i="14"/>
  <c r="K15" i="14"/>
  <c r="N14" i="14"/>
  <c r="M14" i="14"/>
  <c r="L14" i="14"/>
  <c r="K14" i="14"/>
  <c r="N13" i="14"/>
  <c r="M13" i="14"/>
  <c r="L13" i="14"/>
  <c r="K13" i="14"/>
  <c r="N12" i="14"/>
  <c r="M12" i="14"/>
  <c r="L12" i="14"/>
  <c r="K12" i="14"/>
  <c r="N11" i="14"/>
  <c r="M11" i="14"/>
  <c r="L11" i="14"/>
  <c r="K11" i="14"/>
  <c r="N10" i="14"/>
  <c r="M10" i="14"/>
  <c r="L10" i="14"/>
  <c r="K10" i="14"/>
  <c r="N9" i="14"/>
  <c r="M9" i="14"/>
  <c r="L9" i="14"/>
  <c r="K9" i="14"/>
  <c r="N8" i="14"/>
  <c r="M8" i="14"/>
  <c r="L8" i="14"/>
  <c r="K8" i="14"/>
  <c r="N7" i="14"/>
  <c r="M7" i="14"/>
  <c r="L7" i="14"/>
  <c r="K7" i="14"/>
  <c r="N6" i="14"/>
  <c r="M6" i="14"/>
  <c r="L6" i="14"/>
  <c r="K6" i="14"/>
  <c r="J20" i="13"/>
  <c r="N16" i="13"/>
  <c r="M16" i="13"/>
  <c r="L16" i="13"/>
  <c r="K16" i="13"/>
  <c r="N15" i="13"/>
  <c r="M15" i="13"/>
  <c r="L15" i="13"/>
  <c r="K15" i="13"/>
  <c r="N14" i="13"/>
  <c r="M14" i="13"/>
  <c r="L14" i="13"/>
  <c r="K14" i="13"/>
  <c r="N13" i="13"/>
  <c r="M13" i="13"/>
  <c r="L13" i="13"/>
  <c r="K13" i="13"/>
  <c r="N12" i="13"/>
  <c r="M12" i="13"/>
  <c r="L12" i="13"/>
  <c r="K12" i="13"/>
  <c r="N11" i="13"/>
  <c r="M11" i="13"/>
  <c r="L11" i="13"/>
  <c r="K11" i="13"/>
  <c r="N10" i="13"/>
  <c r="M10" i="13"/>
  <c r="L10" i="13"/>
  <c r="K10" i="13"/>
  <c r="N9" i="13"/>
  <c r="M9" i="13"/>
  <c r="L9" i="13"/>
  <c r="K9" i="13"/>
  <c r="N8" i="13"/>
  <c r="M8" i="13"/>
  <c r="L8" i="13"/>
  <c r="K8" i="13"/>
  <c r="N7" i="13"/>
  <c r="M7" i="13"/>
  <c r="L7" i="13"/>
  <c r="K7" i="13"/>
  <c r="N6" i="13"/>
  <c r="M6" i="13"/>
  <c r="L6" i="13"/>
  <c r="K6" i="13"/>
  <c r="J20" i="12"/>
  <c r="N16" i="12"/>
  <c r="M16" i="12"/>
  <c r="L16" i="12"/>
  <c r="K16" i="12"/>
  <c r="N15" i="12"/>
  <c r="M15" i="12"/>
  <c r="L15" i="12"/>
  <c r="K15" i="12"/>
  <c r="N14" i="12"/>
  <c r="M14" i="12"/>
  <c r="L14" i="12"/>
  <c r="K14" i="12"/>
  <c r="N13" i="12"/>
  <c r="M13" i="12"/>
  <c r="L13" i="12"/>
  <c r="K13" i="12"/>
  <c r="N12" i="12"/>
  <c r="M12" i="12"/>
  <c r="L12" i="12"/>
  <c r="K12" i="12"/>
  <c r="N11" i="12"/>
  <c r="M11" i="12"/>
  <c r="L11" i="12"/>
  <c r="K11" i="12"/>
  <c r="N10" i="12"/>
  <c r="M10" i="12"/>
  <c r="L10" i="12"/>
  <c r="K10" i="12"/>
  <c r="N9" i="12"/>
  <c r="M9" i="12"/>
  <c r="L9" i="12"/>
  <c r="K9" i="12"/>
  <c r="N8" i="12"/>
  <c r="M8" i="12"/>
  <c r="L8" i="12"/>
  <c r="K8" i="12"/>
  <c r="N7" i="12"/>
  <c r="M7" i="12"/>
  <c r="L7" i="12"/>
  <c r="K7" i="12"/>
  <c r="N6" i="12"/>
  <c r="M6" i="12"/>
  <c r="L6" i="12"/>
  <c r="K6" i="12"/>
  <c r="J20" i="11"/>
  <c r="N16" i="11"/>
  <c r="M16" i="11"/>
  <c r="L16" i="11"/>
  <c r="K16" i="11"/>
  <c r="N15" i="11"/>
  <c r="M15" i="11"/>
  <c r="L15" i="11"/>
  <c r="K15" i="11"/>
  <c r="N14" i="11"/>
  <c r="M14" i="11"/>
  <c r="L14" i="11"/>
  <c r="K14" i="11"/>
  <c r="N13" i="11"/>
  <c r="M13" i="11"/>
  <c r="L13" i="11"/>
  <c r="K13" i="11"/>
  <c r="N12" i="11"/>
  <c r="M12" i="11"/>
  <c r="L12" i="11"/>
  <c r="K12" i="11"/>
  <c r="N11" i="11"/>
  <c r="M11" i="11"/>
  <c r="L11" i="11"/>
  <c r="K11" i="11"/>
  <c r="N10" i="11"/>
  <c r="M10" i="11"/>
  <c r="L10" i="11"/>
  <c r="K10" i="11"/>
  <c r="N9" i="11"/>
  <c r="M9" i="11"/>
  <c r="L9" i="11"/>
  <c r="K9" i="11"/>
  <c r="N8" i="11"/>
  <c r="M8" i="11"/>
  <c r="L8" i="11"/>
  <c r="K8" i="11"/>
  <c r="N7" i="11"/>
  <c r="M7" i="11"/>
  <c r="L7" i="11"/>
  <c r="K7" i="11"/>
  <c r="N6" i="11"/>
  <c r="M6" i="11"/>
  <c r="L6" i="11"/>
  <c r="K6" i="11"/>
  <c r="J20" i="10"/>
  <c r="N16" i="10"/>
  <c r="M16" i="10"/>
  <c r="L16" i="10"/>
  <c r="K16" i="10"/>
  <c r="N15" i="10"/>
  <c r="M15" i="10"/>
  <c r="L15" i="10"/>
  <c r="K15" i="10"/>
  <c r="N14" i="10"/>
  <c r="M14" i="10"/>
  <c r="L14" i="10"/>
  <c r="K14" i="10"/>
  <c r="N13" i="10"/>
  <c r="M13" i="10"/>
  <c r="L13" i="10"/>
  <c r="K13" i="10"/>
  <c r="N12" i="10"/>
  <c r="M12" i="10"/>
  <c r="L12" i="10"/>
  <c r="K12" i="10"/>
  <c r="N11" i="10"/>
  <c r="M11" i="10"/>
  <c r="L11" i="10"/>
  <c r="K11" i="10"/>
  <c r="N10" i="10"/>
  <c r="M10" i="10"/>
  <c r="L10" i="10"/>
  <c r="K10" i="10"/>
  <c r="N9" i="10"/>
  <c r="M9" i="10"/>
  <c r="L9" i="10"/>
  <c r="K9" i="10"/>
  <c r="N8" i="10"/>
  <c r="M8" i="10"/>
  <c r="L8" i="10"/>
  <c r="K8" i="10"/>
  <c r="N7" i="10"/>
  <c r="M7" i="10"/>
  <c r="L7" i="10"/>
  <c r="K7" i="10"/>
  <c r="N6" i="10"/>
  <c r="M6" i="10"/>
  <c r="L6" i="10"/>
  <c r="K6" i="10"/>
  <c r="J20" i="9"/>
  <c r="N16" i="9"/>
  <c r="M16" i="9"/>
  <c r="L16" i="9"/>
  <c r="K16" i="9"/>
  <c r="N15" i="9"/>
  <c r="M15" i="9"/>
  <c r="L15" i="9"/>
  <c r="K15" i="9"/>
  <c r="N14" i="9"/>
  <c r="M14" i="9"/>
  <c r="L14" i="9"/>
  <c r="K14" i="9"/>
  <c r="N13" i="9"/>
  <c r="M13" i="9"/>
  <c r="L13" i="9"/>
  <c r="K13" i="9"/>
  <c r="N12" i="9"/>
  <c r="M12" i="9"/>
  <c r="L12" i="9"/>
  <c r="K12" i="9"/>
  <c r="N11" i="9"/>
  <c r="M11" i="9"/>
  <c r="L11" i="9"/>
  <c r="K11" i="9"/>
  <c r="N10" i="9"/>
  <c r="M10" i="9"/>
  <c r="L10" i="9"/>
  <c r="K10" i="9"/>
  <c r="N9" i="9"/>
  <c r="M9" i="9"/>
  <c r="L9" i="9"/>
  <c r="K9" i="9"/>
  <c r="N8" i="9"/>
  <c r="M8" i="9"/>
  <c r="L8" i="9"/>
  <c r="K8" i="9"/>
  <c r="N7" i="9"/>
  <c r="M7" i="9"/>
  <c r="L7" i="9"/>
  <c r="K7" i="9"/>
  <c r="N6" i="9"/>
  <c r="M6" i="9"/>
  <c r="L6" i="9"/>
  <c r="K6" i="9"/>
  <c r="J20" i="8"/>
  <c r="N16" i="8"/>
  <c r="M16" i="8"/>
  <c r="L16" i="8"/>
  <c r="K16" i="8"/>
  <c r="N15" i="8"/>
  <c r="M15" i="8"/>
  <c r="L15" i="8"/>
  <c r="K15" i="8"/>
  <c r="N14" i="8"/>
  <c r="M14" i="8"/>
  <c r="L14" i="8"/>
  <c r="K14" i="8"/>
  <c r="N13" i="8"/>
  <c r="M13" i="8"/>
  <c r="L13" i="8"/>
  <c r="K13" i="8"/>
  <c r="N12" i="8"/>
  <c r="M12" i="8"/>
  <c r="L12" i="8"/>
  <c r="K12" i="8"/>
  <c r="N11" i="8"/>
  <c r="M11" i="8"/>
  <c r="L11" i="8"/>
  <c r="K11" i="8"/>
  <c r="N10" i="8"/>
  <c r="M10" i="8"/>
  <c r="L10" i="8"/>
  <c r="K10" i="8"/>
  <c r="N9" i="8"/>
  <c r="M9" i="8"/>
  <c r="L9" i="8"/>
  <c r="K9" i="8"/>
  <c r="N8" i="8"/>
  <c r="M8" i="8"/>
  <c r="L8" i="8"/>
  <c r="K8" i="8"/>
  <c r="N7" i="8"/>
  <c r="M7" i="8"/>
  <c r="L7" i="8"/>
  <c r="K7" i="8"/>
  <c r="N6" i="8"/>
  <c r="M6" i="8"/>
  <c r="L6" i="8"/>
  <c r="K6" i="8"/>
  <c r="J20" i="7"/>
  <c r="N16" i="7"/>
  <c r="M16" i="7"/>
  <c r="L16" i="7"/>
  <c r="K16" i="7"/>
  <c r="N15" i="7"/>
  <c r="M15" i="7"/>
  <c r="L15" i="7"/>
  <c r="K15" i="7"/>
  <c r="N14" i="7"/>
  <c r="M14" i="7"/>
  <c r="L14" i="7"/>
  <c r="K14" i="7"/>
  <c r="N13" i="7"/>
  <c r="M13" i="7"/>
  <c r="L13" i="7"/>
  <c r="K13" i="7"/>
  <c r="N12" i="7"/>
  <c r="M12" i="7"/>
  <c r="L12" i="7"/>
  <c r="K12" i="7"/>
  <c r="N11" i="7"/>
  <c r="M11" i="7"/>
  <c r="L11" i="7"/>
  <c r="K11" i="7"/>
  <c r="N10" i="7"/>
  <c r="M10" i="7"/>
  <c r="L10" i="7"/>
  <c r="K10" i="7"/>
  <c r="N9" i="7"/>
  <c r="M9" i="7"/>
  <c r="L9" i="7"/>
  <c r="K9" i="7"/>
  <c r="N8" i="7"/>
  <c r="M8" i="7"/>
  <c r="L8" i="7"/>
  <c r="K8" i="7"/>
  <c r="N7" i="7"/>
  <c r="M7" i="7"/>
  <c r="L7" i="7"/>
  <c r="K7" i="7"/>
  <c r="N6" i="7"/>
  <c r="M6" i="7"/>
  <c r="L6" i="7"/>
  <c r="K6" i="7"/>
  <c r="J20" i="6"/>
  <c r="N16" i="6"/>
  <c r="M16" i="6"/>
  <c r="L16" i="6"/>
  <c r="K16" i="6"/>
  <c r="N15" i="6"/>
  <c r="M15" i="6"/>
  <c r="L15" i="6"/>
  <c r="K15" i="6"/>
  <c r="N14" i="6"/>
  <c r="M14" i="6"/>
  <c r="L14" i="6"/>
  <c r="K14" i="6"/>
  <c r="N13" i="6"/>
  <c r="M13" i="6"/>
  <c r="L13" i="6"/>
  <c r="K13" i="6"/>
  <c r="N12" i="6"/>
  <c r="M12" i="6"/>
  <c r="L12" i="6"/>
  <c r="K12" i="6"/>
  <c r="N11" i="6"/>
  <c r="M11" i="6"/>
  <c r="L11" i="6"/>
  <c r="K11" i="6"/>
  <c r="N10" i="6"/>
  <c r="M10" i="6"/>
  <c r="L10" i="6"/>
  <c r="K10" i="6"/>
  <c r="N9" i="6"/>
  <c r="M9" i="6"/>
  <c r="L9" i="6"/>
  <c r="K9" i="6"/>
  <c r="N8" i="6"/>
  <c r="M8" i="6"/>
  <c r="L8" i="6"/>
  <c r="K8" i="6"/>
  <c r="N7" i="6"/>
  <c r="M7" i="6"/>
  <c r="L7" i="6"/>
  <c r="K7" i="6"/>
  <c r="N6" i="6"/>
  <c r="M6" i="6"/>
  <c r="L6" i="6"/>
  <c r="K6" i="6"/>
  <c r="J20" i="5"/>
  <c r="N16" i="5"/>
  <c r="M16" i="5"/>
  <c r="L16" i="5"/>
  <c r="K16" i="5"/>
  <c r="N15" i="5"/>
  <c r="M15" i="5"/>
  <c r="L15" i="5"/>
  <c r="K15" i="5"/>
  <c r="N14" i="5"/>
  <c r="M14" i="5"/>
  <c r="L14" i="5"/>
  <c r="K14" i="5"/>
  <c r="N13" i="5"/>
  <c r="M13" i="5"/>
  <c r="L13" i="5"/>
  <c r="K13" i="5"/>
  <c r="N12" i="5"/>
  <c r="M12" i="5"/>
  <c r="L12" i="5"/>
  <c r="K12" i="5"/>
  <c r="N11" i="5"/>
  <c r="M11" i="5"/>
  <c r="L11" i="5"/>
  <c r="K11" i="5"/>
  <c r="N10" i="5"/>
  <c r="M10" i="5"/>
  <c r="L10" i="5"/>
  <c r="K10" i="5"/>
  <c r="N9" i="5"/>
  <c r="M9" i="5"/>
  <c r="L9" i="5"/>
  <c r="K9" i="5"/>
  <c r="N8" i="5"/>
  <c r="M8" i="5"/>
  <c r="L8" i="5"/>
  <c r="K8" i="5"/>
  <c r="N7" i="5"/>
  <c r="M7" i="5"/>
  <c r="L7" i="5"/>
  <c r="K7" i="5"/>
  <c r="N6" i="5"/>
  <c r="M6" i="5"/>
  <c r="L6" i="5"/>
  <c r="K6" i="5"/>
  <c r="J20" i="4"/>
  <c r="N16" i="4"/>
  <c r="M16" i="4"/>
  <c r="L16" i="4"/>
  <c r="K16" i="4"/>
  <c r="N15" i="4"/>
  <c r="M15" i="4"/>
  <c r="L15" i="4"/>
  <c r="K15" i="4"/>
  <c r="N14" i="4"/>
  <c r="M14" i="4"/>
  <c r="L14" i="4"/>
  <c r="K14" i="4"/>
  <c r="N13" i="4"/>
  <c r="M13" i="4"/>
  <c r="L13" i="4"/>
  <c r="K13" i="4"/>
  <c r="N12" i="4"/>
  <c r="M12" i="4"/>
  <c r="L12" i="4"/>
  <c r="K12" i="4"/>
  <c r="N11" i="4"/>
  <c r="M11" i="4"/>
  <c r="L11" i="4"/>
  <c r="K11" i="4"/>
  <c r="N10" i="4"/>
  <c r="M10" i="4"/>
  <c r="L10" i="4"/>
  <c r="K10" i="4"/>
  <c r="N9" i="4"/>
  <c r="M9" i="4"/>
  <c r="L9" i="4"/>
  <c r="K9" i="4"/>
  <c r="N8" i="4"/>
  <c r="M8" i="4"/>
  <c r="L8" i="4"/>
  <c r="K8" i="4"/>
  <c r="N7" i="4"/>
  <c r="M7" i="4"/>
  <c r="L7" i="4"/>
  <c r="K7" i="4"/>
  <c r="N6" i="4"/>
  <c r="M6" i="4"/>
  <c r="L6" i="4"/>
  <c r="K6" i="4"/>
  <c r="J20" i="3"/>
  <c r="N16" i="3"/>
  <c r="M16" i="3"/>
  <c r="L16" i="3"/>
  <c r="K16" i="3"/>
  <c r="N15" i="3"/>
  <c r="M15" i="3"/>
  <c r="L15" i="3"/>
  <c r="K15" i="3"/>
  <c r="N14" i="3"/>
  <c r="M14" i="3"/>
  <c r="L14" i="3"/>
  <c r="K14" i="3"/>
  <c r="N13" i="3"/>
  <c r="M13" i="3"/>
  <c r="L13" i="3"/>
  <c r="K13" i="3"/>
  <c r="N12" i="3"/>
  <c r="M12" i="3"/>
  <c r="L12" i="3"/>
  <c r="K12" i="3"/>
  <c r="N11" i="3"/>
  <c r="M11" i="3"/>
  <c r="L11" i="3"/>
  <c r="K11" i="3"/>
  <c r="N10" i="3"/>
  <c r="M10" i="3"/>
  <c r="L10" i="3"/>
  <c r="K10" i="3"/>
  <c r="N9" i="3"/>
  <c r="M9" i="3"/>
  <c r="L9" i="3"/>
  <c r="K9" i="3"/>
  <c r="N8" i="3"/>
  <c r="M8" i="3"/>
  <c r="L8" i="3"/>
  <c r="K8" i="3"/>
  <c r="N7" i="3"/>
  <c r="M7" i="3"/>
  <c r="L7" i="3"/>
  <c r="K7" i="3"/>
  <c r="N6" i="3"/>
  <c r="M6" i="3"/>
  <c r="L6" i="3"/>
  <c r="K6" i="3"/>
  <c r="J20" i="2"/>
  <c r="N16" i="2"/>
  <c r="M16" i="2"/>
  <c r="L16" i="2"/>
  <c r="K16" i="2"/>
  <c r="N15" i="2"/>
  <c r="M15" i="2"/>
  <c r="L15" i="2"/>
  <c r="K15" i="2"/>
  <c r="N14" i="2"/>
  <c r="M14" i="2"/>
  <c r="L14" i="2"/>
  <c r="K14" i="2"/>
  <c r="N13" i="2"/>
  <c r="M13" i="2"/>
  <c r="L13" i="2"/>
  <c r="K13" i="2"/>
  <c r="N12" i="2"/>
  <c r="M12" i="2"/>
  <c r="L12" i="2"/>
  <c r="K12" i="2"/>
  <c r="N11" i="2"/>
  <c r="M11" i="2"/>
  <c r="L11" i="2"/>
  <c r="K11" i="2"/>
  <c r="N10" i="2"/>
  <c r="M10" i="2"/>
  <c r="L10" i="2"/>
  <c r="K10" i="2"/>
  <c r="N9" i="2"/>
  <c r="M9" i="2"/>
  <c r="L9" i="2"/>
  <c r="K9" i="2"/>
  <c r="N8" i="2"/>
  <c r="M8" i="2"/>
  <c r="L8" i="2"/>
  <c r="K8" i="2"/>
  <c r="N7" i="2"/>
  <c r="M7" i="2"/>
  <c r="L7" i="2"/>
  <c r="K7" i="2"/>
  <c r="N6" i="2"/>
  <c r="M6" i="2"/>
  <c r="L6" i="2"/>
  <c r="K6" i="2"/>
  <c r="J20" i="1"/>
  <c r="N16" i="1"/>
  <c r="M16" i="1"/>
  <c r="L16" i="1"/>
  <c r="K16" i="1"/>
  <c r="N15" i="1"/>
  <c r="M15" i="1"/>
  <c r="L15" i="1"/>
  <c r="K15" i="1"/>
  <c r="N14" i="1"/>
  <c r="M14" i="1"/>
  <c r="L14" i="1"/>
  <c r="K14" i="1"/>
  <c r="N13" i="1"/>
  <c r="M13" i="1"/>
  <c r="L13" i="1"/>
  <c r="K13" i="1"/>
  <c r="N12" i="1"/>
  <c r="M12" i="1"/>
  <c r="L12" i="1"/>
  <c r="K12" i="1"/>
  <c r="N11" i="1"/>
  <c r="M11" i="1"/>
  <c r="L11" i="1"/>
  <c r="K11" i="1"/>
  <c r="N10" i="1"/>
  <c r="M10" i="1"/>
  <c r="L10" i="1"/>
  <c r="K10" i="1"/>
  <c r="N9" i="1"/>
  <c r="M9" i="1"/>
  <c r="L9" i="1"/>
  <c r="K9" i="1"/>
  <c r="N8" i="1"/>
  <c r="M8" i="1"/>
  <c r="L8" i="1"/>
  <c r="K8" i="1"/>
  <c r="N7" i="1"/>
  <c r="M7" i="1"/>
  <c r="L7" i="1"/>
  <c r="K7" i="1"/>
  <c r="N6" i="1"/>
  <c r="M6" i="1"/>
  <c r="L6" i="1"/>
  <c r="K6" i="1"/>
  <c r="K12" i="36" l="1"/>
  <c r="K14" i="36"/>
  <c r="K10" i="36"/>
  <c r="K13" i="36"/>
  <c r="K9" i="36"/>
  <c r="G16" i="36"/>
  <c r="G12" i="36"/>
  <c r="K16" i="36"/>
  <c r="G14" i="36"/>
  <c r="K11" i="36"/>
  <c r="G8" i="36"/>
  <c r="G10" i="36"/>
  <c r="K7" i="36"/>
  <c r="O7" i="6"/>
  <c r="O8" i="6"/>
  <c r="O10" i="6"/>
  <c r="N7" i="36"/>
  <c r="M10" i="36"/>
  <c r="K8" i="36"/>
  <c r="M14" i="36"/>
  <c r="L15" i="36"/>
  <c r="L13" i="36"/>
  <c r="L11" i="36"/>
  <c r="L9" i="36"/>
  <c r="L7" i="36"/>
  <c r="M15" i="36"/>
  <c r="M13" i="36"/>
  <c r="M11" i="36"/>
  <c r="M9" i="36"/>
  <c r="M7" i="36"/>
  <c r="N13" i="36"/>
  <c r="N11" i="36"/>
  <c r="N9" i="36"/>
  <c r="L6" i="36"/>
  <c r="G9" i="36"/>
  <c r="G13" i="36"/>
  <c r="N16" i="36"/>
  <c r="M12" i="36"/>
  <c r="M8" i="36"/>
  <c r="G7" i="36"/>
  <c r="G11" i="36"/>
  <c r="G15" i="36"/>
  <c r="L16" i="36"/>
  <c r="N6" i="36"/>
  <c r="L14" i="36"/>
  <c r="L12" i="36"/>
  <c r="L10" i="36"/>
  <c r="L8" i="36"/>
  <c r="M16" i="36"/>
  <c r="N14" i="36"/>
  <c r="N12" i="36"/>
  <c r="N10" i="36"/>
  <c r="N8" i="36"/>
  <c r="K6" i="36"/>
  <c r="K15" i="36"/>
  <c r="G6" i="36"/>
  <c r="N15" i="36"/>
  <c r="M6" i="36"/>
  <c r="J19" i="36"/>
  <c r="O6" i="35"/>
  <c r="O7" i="35"/>
  <c r="O8" i="35"/>
  <c r="O9" i="35"/>
  <c r="O10" i="35"/>
  <c r="O11" i="35"/>
  <c r="O12" i="35"/>
  <c r="O13" i="35"/>
  <c r="O14" i="35"/>
  <c r="O15" i="35"/>
  <c r="O16" i="35"/>
  <c r="J19" i="35"/>
  <c r="O6" i="34"/>
  <c r="O7" i="34"/>
  <c r="O8" i="34"/>
  <c r="O9" i="34"/>
  <c r="O10" i="34"/>
  <c r="O11" i="34"/>
  <c r="O12" i="34"/>
  <c r="O13" i="34"/>
  <c r="O14" i="34"/>
  <c r="O15" i="34"/>
  <c r="O16" i="34"/>
  <c r="J19" i="34"/>
  <c r="O6" i="33"/>
  <c r="O7" i="33"/>
  <c r="O8" i="33"/>
  <c r="O9" i="33"/>
  <c r="O10" i="33"/>
  <c r="O11" i="33"/>
  <c r="O12" i="33"/>
  <c r="O13" i="33"/>
  <c r="O14" i="33"/>
  <c r="O15" i="33"/>
  <c r="O16" i="33"/>
  <c r="J19" i="33"/>
  <c r="O6" i="32"/>
  <c r="O7" i="32"/>
  <c r="O8" i="32"/>
  <c r="O9" i="32"/>
  <c r="O10" i="32"/>
  <c r="O11" i="32"/>
  <c r="O12" i="32"/>
  <c r="O13" i="32"/>
  <c r="O14" i="32"/>
  <c r="O15" i="32"/>
  <c r="O16" i="32"/>
  <c r="J19" i="32"/>
  <c r="O6" i="31"/>
  <c r="O7" i="31"/>
  <c r="O8" i="31"/>
  <c r="O9" i="31"/>
  <c r="O10" i="31"/>
  <c r="O11" i="31"/>
  <c r="O12" i="31"/>
  <c r="O13" i="31"/>
  <c r="O14" i="31"/>
  <c r="O15" i="31"/>
  <c r="O16" i="31"/>
  <c r="J19" i="31"/>
  <c r="O6" i="30"/>
  <c r="O7" i="30"/>
  <c r="O8" i="30"/>
  <c r="O9" i="30"/>
  <c r="O10" i="30"/>
  <c r="O11" i="30"/>
  <c r="O12" i="30"/>
  <c r="O13" i="30"/>
  <c r="O14" i="30"/>
  <c r="O15" i="30"/>
  <c r="O16" i="30"/>
  <c r="J19" i="30"/>
  <c r="O6" i="29"/>
  <c r="O7" i="29"/>
  <c r="O8" i="29"/>
  <c r="O9" i="29"/>
  <c r="O10" i="29"/>
  <c r="O11" i="29"/>
  <c r="O12" i="29"/>
  <c r="O13" i="29"/>
  <c r="O14" i="29"/>
  <c r="O15" i="29"/>
  <c r="O16" i="29"/>
  <c r="J19" i="29"/>
  <c r="O6" i="28"/>
  <c r="O7" i="28"/>
  <c r="O8" i="28"/>
  <c r="O9" i="28"/>
  <c r="O10" i="28"/>
  <c r="O11" i="28"/>
  <c r="O12" i="28"/>
  <c r="O13" i="28"/>
  <c r="O14" i="28"/>
  <c r="O15" i="28"/>
  <c r="O16" i="28"/>
  <c r="J19" i="28"/>
  <c r="O6" i="27"/>
  <c r="O7" i="27"/>
  <c r="O8" i="27"/>
  <c r="O9" i="27"/>
  <c r="O10" i="27"/>
  <c r="O11" i="27"/>
  <c r="O12" i="27"/>
  <c r="O13" i="27"/>
  <c r="O14" i="27"/>
  <c r="O15" i="27"/>
  <c r="O16" i="27"/>
  <c r="J19" i="27"/>
  <c r="O6" i="24"/>
  <c r="O7" i="24"/>
  <c r="O8" i="24"/>
  <c r="O9" i="24"/>
  <c r="O10" i="24"/>
  <c r="O11" i="24"/>
  <c r="O12" i="24"/>
  <c r="O13" i="24"/>
  <c r="O14" i="24"/>
  <c r="O15" i="24"/>
  <c r="O16" i="24"/>
  <c r="J19" i="24"/>
  <c r="O6" i="23"/>
  <c r="O7" i="23"/>
  <c r="O8" i="23"/>
  <c r="O9" i="23"/>
  <c r="O10" i="23"/>
  <c r="O11" i="23"/>
  <c r="O12" i="23"/>
  <c r="O13" i="23"/>
  <c r="O14" i="23"/>
  <c r="O15" i="23"/>
  <c r="O16" i="23"/>
  <c r="J19" i="23"/>
  <c r="O6" i="22"/>
  <c r="O7" i="22"/>
  <c r="O8" i="22"/>
  <c r="O9" i="22"/>
  <c r="O10" i="22"/>
  <c r="O11" i="22"/>
  <c r="O12" i="22"/>
  <c r="O13" i="22"/>
  <c r="O14" i="22"/>
  <c r="O15" i="22"/>
  <c r="O16" i="22"/>
  <c r="J19" i="22"/>
  <c r="O6" i="20"/>
  <c r="O7" i="20"/>
  <c r="O8" i="20"/>
  <c r="O9" i="20"/>
  <c r="O10" i="20"/>
  <c r="O11" i="20"/>
  <c r="O12" i="20"/>
  <c r="O13" i="20"/>
  <c r="O14" i="20"/>
  <c r="O15" i="20"/>
  <c r="O16" i="20"/>
  <c r="J19" i="20"/>
  <c r="O6" i="19"/>
  <c r="O7" i="19"/>
  <c r="O8" i="19"/>
  <c r="O9" i="19"/>
  <c r="O10" i="19"/>
  <c r="O11" i="19"/>
  <c r="O12" i="19"/>
  <c r="O13" i="19"/>
  <c r="O14" i="19"/>
  <c r="O15" i="19"/>
  <c r="O16" i="19"/>
  <c r="J19" i="19"/>
  <c r="O6" i="18"/>
  <c r="O7" i="18"/>
  <c r="O8" i="18"/>
  <c r="O9" i="18"/>
  <c r="O10" i="18"/>
  <c r="O11" i="18"/>
  <c r="O12" i="18"/>
  <c r="O13" i="18"/>
  <c r="O14" i="18"/>
  <c r="O15" i="18"/>
  <c r="O16" i="18"/>
  <c r="J19" i="18"/>
  <c r="O6" i="17"/>
  <c r="O7" i="17"/>
  <c r="O8" i="17"/>
  <c r="O9" i="17"/>
  <c r="O10" i="17"/>
  <c r="O11" i="17"/>
  <c r="O12" i="17"/>
  <c r="O13" i="17"/>
  <c r="O14" i="17"/>
  <c r="O15" i="17"/>
  <c r="O16" i="17"/>
  <c r="J19" i="17"/>
  <c r="O6" i="16"/>
  <c r="O7" i="16"/>
  <c r="O8" i="16"/>
  <c r="O9" i="16"/>
  <c r="O10" i="16"/>
  <c r="O11" i="16"/>
  <c r="O12" i="16"/>
  <c r="O13" i="16"/>
  <c r="O14" i="16"/>
  <c r="O15" i="16"/>
  <c r="O16" i="16"/>
  <c r="J19" i="16"/>
  <c r="O6" i="15"/>
  <c r="O7" i="15"/>
  <c r="O8" i="15"/>
  <c r="O9" i="15"/>
  <c r="O10" i="15"/>
  <c r="O11" i="15"/>
  <c r="O12" i="15"/>
  <c r="O13" i="15"/>
  <c r="O14" i="15"/>
  <c r="O15" i="15"/>
  <c r="O16" i="15"/>
  <c r="J19" i="15"/>
  <c r="O6" i="14"/>
  <c r="O7" i="14"/>
  <c r="O8" i="14"/>
  <c r="O9" i="14"/>
  <c r="O10" i="14"/>
  <c r="O11" i="14"/>
  <c r="O12" i="14"/>
  <c r="O13" i="14"/>
  <c r="O14" i="14"/>
  <c r="O15" i="14"/>
  <c r="O16" i="14"/>
  <c r="J19" i="14"/>
  <c r="O6" i="13"/>
  <c r="O7" i="13"/>
  <c r="O8" i="13"/>
  <c r="O9" i="13"/>
  <c r="O10" i="13"/>
  <c r="O11" i="13"/>
  <c r="O12" i="13"/>
  <c r="O13" i="13"/>
  <c r="O14" i="13"/>
  <c r="O15" i="13"/>
  <c r="O16" i="13"/>
  <c r="J19" i="13"/>
  <c r="O6" i="12"/>
  <c r="O7" i="12"/>
  <c r="O8" i="12"/>
  <c r="O9" i="12"/>
  <c r="O10" i="12"/>
  <c r="O11" i="12"/>
  <c r="O12" i="12"/>
  <c r="O13" i="12"/>
  <c r="O14" i="12"/>
  <c r="O15" i="12"/>
  <c r="O16" i="12"/>
  <c r="J19" i="12"/>
  <c r="O6" i="11"/>
  <c r="O7" i="11"/>
  <c r="O8" i="11"/>
  <c r="O9" i="11"/>
  <c r="O10" i="11"/>
  <c r="O11" i="11"/>
  <c r="O12" i="11"/>
  <c r="O13" i="11"/>
  <c r="O14" i="11"/>
  <c r="O15" i="11"/>
  <c r="O16" i="11"/>
  <c r="J19" i="11"/>
  <c r="O6" i="10"/>
  <c r="O7" i="10"/>
  <c r="O8" i="10"/>
  <c r="O9" i="10"/>
  <c r="O10" i="10"/>
  <c r="O11" i="10"/>
  <c r="O12" i="10"/>
  <c r="O13" i="10"/>
  <c r="O14" i="10"/>
  <c r="O15" i="10"/>
  <c r="O16" i="10"/>
  <c r="J19" i="10"/>
  <c r="O6" i="9"/>
  <c r="O7" i="9"/>
  <c r="O8" i="9"/>
  <c r="O9" i="9"/>
  <c r="O10" i="9"/>
  <c r="O11" i="9"/>
  <c r="O12" i="9"/>
  <c r="O13" i="9"/>
  <c r="O14" i="9"/>
  <c r="O15" i="9"/>
  <c r="O16" i="9"/>
  <c r="J19" i="9"/>
  <c r="O6" i="8"/>
  <c r="O7" i="8"/>
  <c r="O8" i="8"/>
  <c r="O9" i="8"/>
  <c r="O10" i="8"/>
  <c r="O11" i="8"/>
  <c r="O12" i="8"/>
  <c r="O13" i="8"/>
  <c r="O14" i="8"/>
  <c r="O15" i="8"/>
  <c r="O16" i="8"/>
  <c r="J19" i="8"/>
  <c r="O6" i="7"/>
  <c r="O7" i="7"/>
  <c r="O8" i="7"/>
  <c r="O9" i="7"/>
  <c r="O10" i="7"/>
  <c r="O11" i="7"/>
  <c r="O12" i="7"/>
  <c r="O13" i="7"/>
  <c r="O14" i="7"/>
  <c r="O15" i="7"/>
  <c r="O16" i="7"/>
  <c r="J19" i="7"/>
  <c r="M21" i="6"/>
  <c r="O9" i="6"/>
  <c r="O11" i="6"/>
  <c r="O16" i="6"/>
  <c r="O6" i="6"/>
  <c r="O12" i="6"/>
  <c r="O13" i="6"/>
  <c r="O14" i="6"/>
  <c r="O15" i="6"/>
  <c r="J19" i="6"/>
  <c r="O6" i="5"/>
  <c r="O7" i="5"/>
  <c r="O8" i="5"/>
  <c r="O9" i="5"/>
  <c r="O10" i="5"/>
  <c r="O11" i="5"/>
  <c r="O12" i="5"/>
  <c r="O13" i="5"/>
  <c r="O14" i="5"/>
  <c r="O15" i="5"/>
  <c r="O16" i="5"/>
  <c r="J19" i="5"/>
  <c r="O6" i="4"/>
  <c r="O7" i="4"/>
  <c r="O8" i="4"/>
  <c r="O9" i="4"/>
  <c r="O10" i="4"/>
  <c r="O11" i="4"/>
  <c r="O12" i="4"/>
  <c r="O13" i="4"/>
  <c r="O14" i="4"/>
  <c r="O15" i="4"/>
  <c r="O16" i="4"/>
  <c r="J19" i="4"/>
  <c r="O6" i="3"/>
  <c r="O7" i="3"/>
  <c r="O8" i="3"/>
  <c r="O9" i="3"/>
  <c r="O10" i="3"/>
  <c r="O11" i="3"/>
  <c r="O12" i="3"/>
  <c r="O13" i="3"/>
  <c r="O14" i="3"/>
  <c r="O15" i="3"/>
  <c r="O16" i="3"/>
  <c r="J19" i="3"/>
  <c r="O6" i="2"/>
  <c r="O7" i="2"/>
  <c r="O8" i="2"/>
  <c r="O9" i="2"/>
  <c r="O10" i="2"/>
  <c r="O11" i="2"/>
  <c r="O12" i="2"/>
  <c r="O13" i="2"/>
  <c r="O14" i="2"/>
  <c r="O15" i="2"/>
  <c r="O16" i="2"/>
  <c r="J19" i="2"/>
  <c r="O6" i="1"/>
  <c r="O7" i="1"/>
  <c r="O8" i="1"/>
  <c r="O9" i="1"/>
  <c r="O10" i="1"/>
  <c r="O11" i="1"/>
  <c r="O12" i="1"/>
  <c r="O13" i="1"/>
  <c r="O14" i="1"/>
  <c r="O15" i="1"/>
  <c r="O16" i="1"/>
  <c r="J19" i="1"/>
  <c r="O11" i="36" l="1"/>
  <c r="M22" i="36" s="1"/>
  <c r="O13" i="36"/>
  <c r="O10" i="36"/>
  <c r="M21" i="36" s="1"/>
  <c r="O14" i="36"/>
  <c r="O9" i="36"/>
  <c r="O7" i="36"/>
  <c r="O12" i="36"/>
  <c r="O15" i="36"/>
  <c r="O16" i="36"/>
  <c r="O8" i="36"/>
  <c r="O6" i="36"/>
  <c r="M22" i="35"/>
  <c r="M21" i="35"/>
  <c r="M22" i="34"/>
  <c r="M21" i="34"/>
  <c r="M22" i="33"/>
  <c r="M21" i="33"/>
  <c r="M22" i="32"/>
  <c r="M21" i="32"/>
  <c r="M22" i="31"/>
  <c r="M21" i="31"/>
  <c r="M22" i="30"/>
  <c r="M21" i="30"/>
  <c r="M22" i="29"/>
  <c r="M21" i="29"/>
  <c r="M22" i="28"/>
  <c r="M21" i="28"/>
  <c r="M22" i="27"/>
  <c r="M21" i="27"/>
  <c r="M22" i="24"/>
  <c r="M21" i="24"/>
  <c r="M22" i="23"/>
  <c r="M21" i="23"/>
  <c r="M22" i="22"/>
  <c r="M21" i="22"/>
  <c r="M22" i="20"/>
  <c r="M21" i="20"/>
  <c r="M22" i="19"/>
  <c r="M21" i="19"/>
  <c r="M22" i="18"/>
  <c r="M21" i="18"/>
  <c r="M22" i="17"/>
  <c r="M21" i="17"/>
  <c r="M22" i="16"/>
  <c r="M21" i="16"/>
  <c r="M22" i="15"/>
  <c r="M21" i="15"/>
  <c r="M22" i="14"/>
  <c r="M21" i="14"/>
  <c r="M22" i="13"/>
  <c r="M21" i="13"/>
  <c r="M22" i="12"/>
  <c r="M21" i="12"/>
  <c r="M22" i="11"/>
  <c r="M21" i="11"/>
  <c r="M22" i="10"/>
  <c r="M21" i="10"/>
  <c r="M22" i="9"/>
  <c r="M21" i="9"/>
  <c r="M22" i="8"/>
  <c r="M21" i="8"/>
  <c r="M22" i="7"/>
  <c r="M21" i="7"/>
  <c r="M22" i="6"/>
  <c r="M22" i="5"/>
  <c r="M21" i="5"/>
  <c r="M22" i="4"/>
  <c r="M21" i="4"/>
  <c r="M22" i="3"/>
  <c r="M21" i="3"/>
  <c r="M22" i="2"/>
  <c r="M21" i="2"/>
  <c r="M22" i="1"/>
  <c r="M21" i="1"/>
  <c r="U5" i="34" l="1"/>
  <c r="V5" i="34"/>
  <c r="R9" i="34" l="1"/>
  <c r="R12" i="34"/>
  <c r="R7" i="34"/>
  <c r="R8" i="34"/>
  <c r="R14" i="34"/>
  <c r="R15" i="34"/>
  <c r="R13" i="34"/>
  <c r="R6" i="34"/>
  <c r="R16" i="34"/>
  <c r="R10" i="34"/>
  <c r="R11" i="34"/>
  <c r="Q14" i="34"/>
  <c r="Q8" i="34"/>
  <c r="Q9" i="34"/>
  <c r="Q12" i="34"/>
  <c r="Q6" i="34"/>
  <c r="Q10" i="34"/>
  <c r="Q13" i="34"/>
  <c r="Q16" i="34"/>
  <c r="Q7" i="34"/>
  <c r="Q15" i="34"/>
  <c r="Q11" i="34"/>
  <c r="V5" i="33" l="1"/>
  <c r="R14" i="33" l="1"/>
  <c r="R6" i="33"/>
  <c r="R10" i="33"/>
  <c r="R16" i="33"/>
  <c r="R12" i="33"/>
  <c r="R13" i="33"/>
  <c r="R9" i="33"/>
  <c r="R11" i="33"/>
  <c r="R15" i="33"/>
  <c r="R7" i="33"/>
  <c r="R8" i="33"/>
  <c r="T5" i="33" l="1"/>
  <c r="U5" i="33"/>
  <c r="Q6" i="33" l="1"/>
  <c r="Q7" i="33"/>
  <c r="Q10" i="33"/>
  <c r="Q9" i="33"/>
  <c r="Q15" i="33"/>
  <c r="Q11" i="33"/>
  <c r="Q12" i="33"/>
  <c r="Q14" i="33"/>
  <c r="Q8" i="33"/>
  <c r="Q13" i="33"/>
  <c r="Q16" i="33"/>
  <c r="P14" i="33"/>
  <c r="P10" i="33"/>
  <c r="P11" i="33"/>
  <c r="P13" i="33"/>
  <c r="P7" i="33"/>
  <c r="P8" i="33"/>
  <c r="P15" i="33"/>
  <c r="P16" i="33"/>
  <c r="P12" i="33"/>
  <c r="P6" i="33"/>
  <c r="W5" i="33"/>
  <c r="P9" i="33"/>
  <c r="S9" i="33" l="1"/>
  <c r="S7" i="33"/>
  <c r="S15" i="33"/>
  <c r="S10" i="33"/>
  <c r="S8" i="33"/>
  <c r="S13" i="33"/>
  <c r="S11" i="33"/>
  <c r="S6" i="33"/>
  <c r="S12" i="33"/>
  <c r="S14" i="33"/>
  <c r="S16" i="33"/>
  <c r="V5" i="19" l="1"/>
  <c r="U5" i="19"/>
  <c r="T5" i="19"/>
  <c r="P10" i="19" l="1"/>
  <c r="P12" i="19"/>
  <c r="P14" i="19"/>
  <c r="P7" i="19"/>
  <c r="P13" i="19"/>
  <c r="P11" i="19"/>
  <c r="P6" i="19"/>
  <c r="P15" i="19"/>
  <c r="W5" i="19"/>
  <c r="P9" i="19"/>
  <c r="P8" i="19"/>
  <c r="P16" i="19"/>
  <c r="Q8" i="19"/>
  <c r="Q16" i="19"/>
  <c r="Q6" i="19"/>
  <c r="Q12" i="19"/>
  <c r="Q14" i="19"/>
  <c r="Q13" i="19"/>
  <c r="Q9" i="19"/>
  <c r="Q7" i="19"/>
  <c r="Q11" i="19"/>
  <c r="Q15" i="19"/>
  <c r="Q10" i="19"/>
  <c r="R10" i="19"/>
  <c r="R12" i="19"/>
  <c r="R16" i="19"/>
  <c r="R14" i="19"/>
  <c r="R11" i="19"/>
  <c r="R6" i="19"/>
  <c r="R13" i="19"/>
  <c r="R15" i="19"/>
  <c r="R7" i="19"/>
  <c r="R8" i="19"/>
  <c r="R9" i="19"/>
  <c r="S15" i="19" l="1"/>
  <c r="S13" i="19"/>
  <c r="S11" i="19"/>
  <c r="S7" i="19"/>
  <c r="S8" i="19"/>
  <c r="S10" i="19"/>
  <c r="S9" i="19"/>
  <c r="S14" i="19"/>
  <c r="S16" i="19"/>
  <c r="S12" i="19"/>
  <c r="S6" i="19"/>
  <c r="T5" i="35"/>
  <c r="P9" i="35" l="1"/>
  <c r="P6" i="35"/>
  <c r="P8" i="35"/>
  <c r="P10" i="35"/>
  <c r="P11" i="35"/>
  <c r="P14" i="35"/>
  <c r="P16" i="35"/>
  <c r="P12" i="35"/>
  <c r="P7" i="35"/>
  <c r="P13" i="35"/>
  <c r="P15" i="35"/>
  <c r="T5" i="6" l="1"/>
  <c r="V5" i="6"/>
  <c r="U5" i="6"/>
  <c r="T5" i="15" l="1"/>
  <c r="V5" i="15"/>
  <c r="U5" i="15"/>
  <c r="T5" i="29"/>
  <c r="V5" i="29"/>
  <c r="U5" i="29"/>
  <c r="W5" i="6"/>
  <c r="Q9" i="6"/>
  <c r="Q7" i="6"/>
  <c r="Q16" i="6"/>
  <c r="Q15" i="6"/>
  <c r="Q14" i="6"/>
  <c r="Q10" i="6"/>
  <c r="Q13" i="6"/>
  <c r="Q12" i="6"/>
  <c r="Q8" i="6"/>
  <c r="Q6" i="6"/>
  <c r="Q11" i="6"/>
  <c r="R12" i="6"/>
  <c r="R8" i="6"/>
  <c r="R11" i="6"/>
  <c r="R6" i="6"/>
  <c r="R9" i="6"/>
  <c r="R13" i="6"/>
  <c r="R10" i="6"/>
  <c r="R14" i="6"/>
  <c r="R16" i="6"/>
  <c r="R7" i="6"/>
  <c r="R15" i="6"/>
  <c r="P10" i="6"/>
  <c r="P16" i="6"/>
  <c r="P13" i="6"/>
  <c r="P15" i="6"/>
  <c r="P12" i="6"/>
  <c r="P6" i="6"/>
  <c r="P8" i="6"/>
  <c r="P11" i="6"/>
  <c r="P7" i="6"/>
  <c r="P9" i="6"/>
  <c r="P14" i="6"/>
  <c r="T5" i="13"/>
  <c r="V5" i="13"/>
  <c r="U5" i="13"/>
  <c r="T5" i="34"/>
  <c r="T5" i="14"/>
  <c r="V5" i="14"/>
  <c r="U5" i="14"/>
  <c r="T5" i="16"/>
  <c r="V5" i="16"/>
  <c r="U5" i="16"/>
  <c r="T5" i="28"/>
  <c r="V5" i="28"/>
  <c r="U5" i="28"/>
  <c r="T5" i="18"/>
  <c r="V5" i="18"/>
  <c r="U5" i="18"/>
  <c r="U5" i="17"/>
  <c r="T5" i="17"/>
  <c r="V5" i="17"/>
  <c r="T5" i="4"/>
  <c r="V5" i="4"/>
  <c r="U5" i="4"/>
  <c r="U5" i="11"/>
  <c r="T5" i="11"/>
  <c r="V5" i="11"/>
  <c r="T5" i="8"/>
  <c r="U5" i="8"/>
  <c r="T5" i="31"/>
  <c r="V5" i="31"/>
  <c r="U5" i="31"/>
  <c r="V5" i="1"/>
  <c r="T5" i="1"/>
  <c r="U5" i="1"/>
  <c r="T5" i="20"/>
  <c r="U5" i="20"/>
  <c r="V5" i="20"/>
  <c r="T5" i="30"/>
  <c r="V5" i="30"/>
  <c r="U5" i="30"/>
  <c r="T5" i="7"/>
  <c r="V5" i="7"/>
  <c r="U5" i="7"/>
  <c r="T5" i="2"/>
  <c r="V5" i="2"/>
  <c r="U5" i="2"/>
  <c r="T5" i="27"/>
  <c r="V5" i="27"/>
  <c r="U5" i="27"/>
  <c r="T5" i="3"/>
  <c r="V5" i="3"/>
  <c r="V5" i="8"/>
  <c r="U5" i="3"/>
  <c r="U5" i="35"/>
  <c r="V5" i="35"/>
  <c r="T5" i="23"/>
  <c r="V5" i="23"/>
  <c r="U5" i="23"/>
  <c r="T5" i="12"/>
  <c r="V5" i="12"/>
  <c r="U5" i="12"/>
  <c r="T5" i="10"/>
  <c r="V5" i="10"/>
  <c r="U5" i="10"/>
  <c r="V5" i="9"/>
  <c r="T5" i="9"/>
  <c r="U5" i="9"/>
  <c r="T5" i="5"/>
  <c r="V5" i="5"/>
  <c r="U5" i="5"/>
  <c r="V5" i="22"/>
  <c r="U5" i="22"/>
  <c r="T5" i="22"/>
  <c r="U5" i="24"/>
  <c r="T5" i="24"/>
  <c r="V5" i="24"/>
  <c r="U5" i="32"/>
  <c r="T5" i="32"/>
  <c r="V5" i="32"/>
  <c r="Q6" i="15" l="1"/>
  <c r="Q7" i="15"/>
  <c r="Q13" i="15"/>
  <c r="Q10" i="15"/>
  <c r="Q16" i="15"/>
  <c r="Q9" i="15"/>
  <c r="Q11" i="15"/>
  <c r="Q12" i="15"/>
  <c r="Q14" i="15"/>
  <c r="Q15" i="15"/>
  <c r="Q8" i="15"/>
  <c r="R8" i="15"/>
  <c r="R12" i="15"/>
  <c r="R10" i="15"/>
  <c r="R9" i="15"/>
  <c r="R11" i="15"/>
  <c r="R16" i="15"/>
  <c r="R6" i="15"/>
  <c r="R7" i="15"/>
  <c r="R14" i="15"/>
  <c r="R13" i="15"/>
  <c r="R15" i="15"/>
  <c r="W5" i="15"/>
  <c r="P12" i="15"/>
  <c r="P6" i="15"/>
  <c r="P13" i="15"/>
  <c r="P11" i="15"/>
  <c r="P16" i="15"/>
  <c r="P8" i="15"/>
  <c r="P7" i="15"/>
  <c r="P14" i="15"/>
  <c r="P10" i="15"/>
  <c r="P9" i="15"/>
  <c r="P15" i="15"/>
  <c r="Q12" i="29"/>
  <c r="Q9" i="29"/>
  <c r="Q7" i="29"/>
  <c r="Q10" i="29"/>
  <c r="Q15" i="29"/>
  <c r="Q8" i="29"/>
  <c r="Q16" i="29"/>
  <c r="Q14" i="29"/>
  <c r="Q13" i="29"/>
  <c r="Q6" i="29"/>
  <c r="Q11" i="29"/>
  <c r="R15" i="29"/>
  <c r="R8" i="29"/>
  <c r="R14" i="29"/>
  <c r="R7" i="29"/>
  <c r="R13" i="29"/>
  <c r="R10" i="29"/>
  <c r="R11" i="29"/>
  <c r="R6" i="29"/>
  <c r="R12" i="29"/>
  <c r="R16" i="29"/>
  <c r="R9" i="29"/>
  <c r="P7" i="29"/>
  <c r="P6" i="29"/>
  <c r="P11" i="29"/>
  <c r="P10" i="29"/>
  <c r="P12" i="29"/>
  <c r="P16" i="29"/>
  <c r="W5" i="29"/>
  <c r="P9" i="29"/>
  <c r="P15" i="29"/>
  <c r="P13" i="29"/>
  <c r="P8" i="29"/>
  <c r="P14" i="29"/>
  <c r="S12" i="6"/>
  <c r="S16" i="6"/>
  <c r="S11" i="6"/>
  <c r="S10" i="6"/>
  <c r="S14" i="6"/>
  <c r="S15" i="6"/>
  <c r="S8" i="6"/>
  <c r="S6" i="6"/>
  <c r="S7" i="6"/>
  <c r="S9" i="6"/>
  <c r="S13" i="6"/>
  <c r="W5" i="13"/>
  <c r="P12" i="13"/>
  <c r="P9" i="13"/>
  <c r="P14" i="13"/>
  <c r="P11" i="13"/>
  <c r="P16" i="13"/>
  <c r="P8" i="13"/>
  <c r="P10" i="13"/>
  <c r="P13" i="13"/>
  <c r="P6" i="13"/>
  <c r="P15" i="13"/>
  <c r="P7" i="13"/>
  <c r="R13" i="13"/>
  <c r="R16" i="13"/>
  <c r="R14" i="13"/>
  <c r="R6" i="13"/>
  <c r="R15" i="13"/>
  <c r="R9" i="13"/>
  <c r="R10" i="13"/>
  <c r="R7" i="13"/>
  <c r="R11" i="13"/>
  <c r="R8" i="13"/>
  <c r="R12" i="13"/>
  <c r="Q9" i="13"/>
  <c r="Q8" i="13"/>
  <c r="Q11" i="13"/>
  <c r="Q13" i="13"/>
  <c r="Q6" i="13"/>
  <c r="Q7" i="13"/>
  <c r="Q12" i="13"/>
  <c r="Q14" i="13"/>
  <c r="Q16" i="13"/>
  <c r="Q15" i="13"/>
  <c r="Q10" i="13"/>
  <c r="P13" i="34"/>
  <c r="P7" i="34"/>
  <c r="W5" i="34"/>
  <c r="P6" i="34"/>
  <c r="P16" i="34"/>
  <c r="P8" i="34"/>
  <c r="P15" i="34"/>
  <c r="P12" i="34"/>
  <c r="P10" i="34"/>
  <c r="P11" i="34"/>
  <c r="P14" i="34"/>
  <c r="P9" i="34"/>
  <c r="Q6" i="14"/>
  <c r="Q15" i="14"/>
  <c r="Q14" i="14"/>
  <c r="Q12" i="14"/>
  <c r="Q8" i="14"/>
  <c r="Q16" i="14"/>
  <c r="Q13" i="14"/>
  <c r="Q7" i="14"/>
  <c r="Q10" i="14"/>
  <c r="Q11" i="14"/>
  <c r="Q9" i="14"/>
  <c r="R12" i="14"/>
  <c r="R8" i="14"/>
  <c r="R16" i="14"/>
  <c r="R11" i="14"/>
  <c r="R14" i="14"/>
  <c r="R7" i="14"/>
  <c r="R13" i="14"/>
  <c r="R15" i="14"/>
  <c r="R6" i="14"/>
  <c r="R9" i="14"/>
  <c r="R10" i="14"/>
  <c r="P7" i="14"/>
  <c r="P11" i="14"/>
  <c r="P12" i="14"/>
  <c r="P15" i="14"/>
  <c r="P14" i="14"/>
  <c r="P16" i="14"/>
  <c r="P13" i="14"/>
  <c r="P8" i="14"/>
  <c r="W5" i="14"/>
  <c r="P10" i="14"/>
  <c r="P9" i="14"/>
  <c r="P6" i="14"/>
  <c r="Q6" i="16"/>
  <c r="Q12" i="16"/>
  <c r="Q9" i="16"/>
  <c r="Q8" i="16"/>
  <c r="Q10" i="16"/>
  <c r="Q7" i="16"/>
  <c r="Q16" i="16"/>
  <c r="Q14" i="16"/>
  <c r="Q11" i="16"/>
  <c r="Q13" i="16"/>
  <c r="Q15" i="16"/>
  <c r="R6" i="16"/>
  <c r="R8" i="16"/>
  <c r="R10" i="16"/>
  <c r="R7" i="16"/>
  <c r="R13" i="16"/>
  <c r="R12" i="16"/>
  <c r="R16" i="16"/>
  <c r="R11" i="16"/>
  <c r="R15" i="16"/>
  <c r="R9" i="16"/>
  <c r="R14" i="16"/>
  <c r="P12" i="16"/>
  <c r="P8" i="16"/>
  <c r="P10" i="16"/>
  <c r="P15" i="16"/>
  <c r="W5" i="16"/>
  <c r="P13" i="16"/>
  <c r="P16" i="16"/>
  <c r="P9" i="16"/>
  <c r="P14" i="16"/>
  <c r="P6" i="16"/>
  <c r="P7" i="16"/>
  <c r="P11" i="16"/>
  <c r="Q12" i="28"/>
  <c r="Q10" i="28"/>
  <c r="Q11" i="28"/>
  <c r="Q8" i="28"/>
  <c r="Q6" i="28"/>
  <c r="Q15" i="28"/>
  <c r="Q9" i="28"/>
  <c r="Q13" i="28"/>
  <c r="Q16" i="28"/>
  <c r="Q14" i="28"/>
  <c r="Q7" i="28"/>
  <c r="R15" i="28"/>
  <c r="R13" i="28"/>
  <c r="R12" i="28"/>
  <c r="R8" i="28"/>
  <c r="R9" i="28"/>
  <c r="R6" i="28"/>
  <c r="R7" i="28"/>
  <c r="R14" i="28"/>
  <c r="R16" i="28"/>
  <c r="R11" i="28"/>
  <c r="R10" i="28"/>
  <c r="P15" i="28"/>
  <c r="P13" i="28"/>
  <c r="P8" i="28"/>
  <c r="P16" i="28"/>
  <c r="P11" i="28"/>
  <c r="P9" i="28"/>
  <c r="P10" i="28"/>
  <c r="P7" i="28"/>
  <c r="P6" i="28"/>
  <c r="P12" i="28"/>
  <c r="W5" i="28"/>
  <c r="P14" i="28"/>
  <c r="Q11" i="18"/>
  <c r="Q9" i="18"/>
  <c r="Q10" i="18"/>
  <c r="Q13" i="18"/>
  <c r="Q12" i="18"/>
  <c r="Q15" i="18"/>
  <c r="Q16" i="18"/>
  <c r="Q8" i="18"/>
  <c r="Q6" i="18"/>
  <c r="Q14" i="18"/>
  <c r="Q7" i="18"/>
  <c r="R13" i="18"/>
  <c r="R6" i="18"/>
  <c r="R15" i="18"/>
  <c r="R16" i="18"/>
  <c r="R7" i="18"/>
  <c r="R8" i="18"/>
  <c r="R9" i="18"/>
  <c r="R11" i="18"/>
  <c r="R14" i="18"/>
  <c r="R12" i="18"/>
  <c r="R10" i="18"/>
  <c r="P7" i="18"/>
  <c r="P9" i="18"/>
  <c r="P6" i="18"/>
  <c r="W5" i="18"/>
  <c r="P16" i="18"/>
  <c r="P11" i="18"/>
  <c r="P12" i="18"/>
  <c r="P14" i="18"/>
  <c r="P10" i="18"/>
  <c r="P15" i="18"/>
  <c r="P8" i="18"/>
  <c r="P13" i="18"/>
  <c r="P12" i="17"/>
  <c r="P16" i="17"/>
  <c r="P11" i="17"/>
  <c r="P7" i="17"/>
  <c r="P13" i="17"/>
  <c r="P8" i="17"/>
  <c r="W5" i="17"/>
  <c r="P9" i="17"/>
  <c r="P15" i="17"/>
  <c r="P10" i="17"/>
  <c r="P14" i="17"/>
  <c r="P6" i="17"/>
  <c r="Q6" i="17"/>
  <c r="Q10" i="17"/>
  <c r="Q13" i="17"/>
  <c r="Q16" i="17"/>
  <c r="Q8" i="17"/>
  <c r="Q9" i="17"/>
  <c r="Q15" i="17"/>
  <c r="Q12" i="17"/>
  <c r="Q11" i="17"/>
  <c r="Q14" i="17"/>
  <c r="Q7" i="17"/>
  <c r="R13" i="17"/>
  <c r="R7" i="17"/>
  <c r="R16" i="17"/>
  <c r="R14" i="17"/>
  <c r="R11" i="17"/>
  <c r="R15" i="17"/>
  <c r="R9" i="17"/>
  <c r="R10" i="17"/>
  <c r="R6" i="17"/>
  <c r="R8" i="17"/>
  <c r="R12" i="17"/>
  <c r="Q6" i="4"/>
  <c r="Q11" i="4"/>
  <c r="Q7" i="4"/>
  <c r="Q14" i="4"/>
  <c r="Q10" i="4"/>
  <c r="Q16" i="4"/>
  <c r="Q15" i="4"/>
  <c r="Q8" i="4"/>
  <c r="Q13" i="4"/>
  <c r="Q12" i="4"/>
  <c r="Q9" i="4"/>
  <c r="R12" i="4"/>
  <c r="R14" i="4"/>
  <c r="R8" i="4"/>
  <c r="R7" i="4"/>
  <c r="R13" i="4"/>
  <c r="R6" i="4"/>
  <c r="R11" i="4"/>
  <c r="R9" i="4"/>
  <c r="R10" i="4"/>
  <c r="R15" i="4"/>
  <c r="R16" i="4"/>
  <c r="P15" i="4"/>
  <c r="P10" i="4"/>
  <c r="P11" i="4"/>
  <c r="W5" i="4"/>
  <c r="P9" i="4"/>
  <c r="P7" i="4"/>
  <c r="P16" i="4"/>
  <c r="P13" i="4"/>
  <c r="P6" i="4"/>
  <c r="P8" i="4"/>
  <c r="P12" i="4"/>
  <c r="P14" i="4"/>
  <c r="R9" i="11"/>
  <c r="R8" i="11"/>
  <c r="R12" i="11"/>
  <c r="R7" i="11"/>
  <c r="R10" i="11"/>
  <c r="R6" i="11"/>
  <c r="R13" i="11"/>
  <c r="R14" i="11"/>
  <c r="R11" i="11"/>
  <c r="R16" i="11"/>
  <c r="R15" i="11"/>
  <c r="P8" i="11"/>
  <c r="P6" i="11"/>
  <c r="P9" i="11"/>
  <c r="P10" i="11"/>
  <c r="P12" i="11"/>
  <c r="P13" i="11"/>
  <c r="P14" i="11"/>
  <c r="P16" i="11"/>
  <c r="W5" i="11"/>
  <c r="P15" i="11"/>
  <c r="P7" i="11"/>
  <c r="P11" i="11"/>
  <c r="Q13" i="11"/>
  <c r="Q14" i="11"/>
  <c r="Q7" i="11"/>
  <c r="Q9" i="11"/>
  <c r="Q15" i="11"/>
  <c r="Q11" i="11"/>
  <c r="Q16" i="11"/>
  <c r="Q8" i="11"/>
  <c r="Q6" i="11"/>
  <c r="Q12" i="11"/>
  <c r="Q10" i="11"/>
  <c r="Q12" i="8"/>
  <c r="Q7" i="8"/>
  <c r="Q11" i="8"/>
  <c r="Q13" i="8"/>
  <c r="Q9" i="8"/>
  <c r="Q14" i="8"/>
  <c r="Q6" i="8"/>
  <c r="Q10" i="8"/>
  <c r="Q15" i="8"/>
  <c r="Q16" i="8"/>
  <c r="Q8" i="8"/>
  <c r="P8" i="8"/>
  <c r="P15" i="8"/>
  <c r="P16" i="8"/>
  <c r="P9" i="8"/>
  <c r="P6" i="8"/>
  <c r="P14" i="8"/>
  <c r="P11" i="8"/>
  <c r="P10" i="8"/>
  <c r="P12" i="8"/>
  <c r="P13" i="8"/>
  <c r="P7" i="8"/>
  <c r="P10" i="31"/>
  <c r="W5" i="31"/>
  <c r="P6" i="31"/>
  <c r="P12" i="31"/>
  <c r="P11" i="31"/>
  <c r="P7" i="31"/>
  <c r="P9" i="31"/>
  <c r="P15" i="31"/>
  <c r="P8" i="31"/>
  <c r="P16" i="31"/>
  <c r="P14" i="31"/>
  <c r="P13" i="31"/>
  <c r="Q13" i="31"/>
  <c r="Q10" i="31"/>
  <c r="Q6" i="31"/>
  <c r="Q12" i="31"/>
  <c r="Q15" i="31"/>
  <c r="Q9" i="31"/>
  <c r="Q14" i="31"/>
  <c r="Q16" i="31"/>
  <c r="Q7" i="31"/>
  <c r="Q11" i="31"/>
  <c r="Q8" i="31"/>
  <c r="R10" i="31"/>
  <c r="R15" i="31"/>
  <c r="R11" i="31"/>
  <c r="R14" i="31"/>
  <c r="R8" i="31"/>
  <c r="R13" i="31"/>
  <c r="R16" i="31"/>
  <c r="R7" i="31"/>
  <c r="R6" i="31"/>
  <c r="R12" i="31"/>
  <c r="R9" i="31"/>
  <c r="Q9" i="1"/>
  <c r="Q15" i="1"/>
  <c r="Q11" i="1"/>
  <c r="Q13" i="1"/>
  <c r="Q10" i="1"/>
  <c r="Q16" i="1"/>
  <c r="Q7" i="1"/>
  <c r="Q8" i="1"/>
  <c r="Q6" i="1"/>
  <c r="Q14" i="1"/>
  <c r="Q12" i="1"/>
  <c r="W5" i="1"/>
  <c r="P16" i="1"/>
  <c r="P13" i="1"/>
  <c r="P6" i="1"/>
  <c r="P7" i="1"/>
  <c r="P14" i="1"/>
  <c r="P8" i="1"/>
  <c r="P15" i="1"/>
  <c r="P12" i="1"/>
  <c r="P11" i="1"/>
  <c r="P10" i="1"/>
  <c r="P9" i="1"/>
  <c r="R15" i="1"/>
  <c r="R14" i="1"/>
  <c r="R9" i="1"/>
  <c r="R11" i="1"/>
  <c r="R12" i="1"/>
  <c r="R16" i="1"/>
  <c r="R10" i="1"/>
  <c r="R13" i="1"/>
  <c r="R6" i="1"/>
  <c r="R7" i="1"/>
  <c r="R8" i="1"/>
  <c r="Q14" i="20"/>
  <c r="Q8" i="20"/>
  <c r="Q9" i="20"/>
  <c r="Q10" i="20"/>
  <c r="Q13" i="20"/>
  <c r="Q16" i="20"/>
  <c r="Q12" i="20"/>
  <c r="Q11" i="20"/>
  <c r="Q15" i="20"/>
  <c r="Q6" i="20"/>
  <c r="Q7" i="20"/>
  <c r="R6" i="20"/>
  <c r="R15" i="20"/>
  <c r="R12" i="20"/>
  <c r="R14" i="20"/>
  <c r="R10" i="20"/>
  <c r="R16" i="20"/>
  <c r="R11" i="20"/>
  <c r="R9" i="20"/>
  <c r="R7" i="20"/>
  <c r="R8" i="20"/>
  <c r="R13" i="20"/>
  <c r="P10" i="20"/>
  <c r="P12" i="20"/>
  <c r="P15" i="20"/>
  <c r="P11" i="20"/>
  <c r="W5" i="20"/>
  <c r="P14" i="20"/>
  <c r="P9" i="20"/>
  <c r="P13" i="20"/>
  <c r="P6" i="20"/>
  <c r="P8" i="20"/>
  <c r="P16" i="20"/>
  <c r="P7" i="20"/>
  <c r="Q10" i="30"/>
  <c r="Q12" i="30"/>
  <c r="Q7" i="30"/>
  <c r="Q14" i="30"/>
  <c r="Q6" i="30"/>
  <c r="Q16" i="30"/>
  <c r="Q11" i="30"/>
  <c r="Q13" i="30"/>
  <c r="Q15" i="30"/>
  <c r="Q8" i="30"/>
  <c r="Q9" i="30"/>
  <c r="R12" i="30"/>
  <c r="R6" i="30"/>
  <c r="R16" i="30"/>
  <c r="R13" i="30"/>
  <c r="R10" i="30"/>
  <c r="R8" i="30"/>
  <c r="R7" i="30"/>
  <c r="R11" i="30"/>
  <c r="R14" i="30"/>
  <c r="R9" i="30"/>
  <c r="R15" i="30"/>
  <c r="P9" i="30"/>
  <c r="P11" i="30"/>
  <c r="P10" i="30"/>
  <c r="P12" i="30"/>
  <c r="P6" i="30"/>
  <c r="P8" i="30"/>
  <c r="P16" i="30"/>
  <c r="P7" i="30"/>
  <c r="W5" i="30"/>
  <c r="P14" i="30"/>
  <c r="P13" i="30"/>
  <c r="P15" i="30"/>
  <c r="Q14" i="7"/>
  <c r="Q6" i="7"/>
  <c r="Q10" i="7"/>
  <c r="Q9" i="7"/>
  <c r="Q8" i="7"/>
  <c r="Q11" i="7"/>
  <c r="Q16" i="7"/>
  <c r="Q15" i="7"/>
  <c r="Q12" i="7"/>
  <c r="Q13" i="7"/>
  <c r="Q7" i="7"/>
  <c r="R12" i="7"/>
  <c r="R9" i="7"/>
  <c r="R16" i="7"/>
  <c r="R13" i="7"/>
  <c r="R15" i="7"/>
  <c r="R8" i="7"/>
  <c r="R11" i="7"/>
  <c r="R7" i="7"/>
  <c r="R10" i="7"/>
  <c r="R14" i="7"/>
  <c r="R6" i="7"/>
  <c r="P15" i="7"/>
  <c r="W5" i="7"/>
  <c r="P6" i="7"/>
  <c r="P13" i="7"/>
  <c r="P7" i="7"/>
  <c r="P11" i="7"/>
  <c r="P9" i="7"/>
  <c r="P8" i="7"/>
  <c r="P16" i="7"/>
  <c r="P12" i="7"/>
  <c r="P10" i="7"/>
  <c r="P14" i="7"/>
  <c r="Q13" i="2"/>
  <c r="Q9" i="2"/>
  <c r="Q15" i="2"/>
  <c r="Q11" i="2"/>
  <c r="Q6" i="2"/>
  <c r="Q7" i="2"/>
  <c r="Q12" i="2"/>
  <c r="Q8" i="2"/>
  <c r="Q14" i="2"/>
  <c r="Q16" i="2"/>
  <c r="Q10" i="2"/>
  <c r="R9" i="2"/>
  <c r="R13" i="2"/>
  <c r="R15" i="2"/>
  <c r="R10" i="2"/>
  <c r="R14" i="2"/>
  <c r="R12" i="2"/>
  <c r="R11" i="2"/>
  <c r="R16" i="2"/>
  <c r="R6" i="2"/>
  <c r="R8" i="2"/>
  <c r="R7" i="2"/>
  <c r="W5" i="2"/>
  <c r="P13" i="2"/>
  <c r="P16" i="2"/>
  <c r="P12" i="2"/>
  <c r="P8" i="2"/>
  <c r="P9" i="2"/>
  <c r="P10" i="2"/>
  <c r="P15" i="2"/>
  <c r="P11" i="2"/>
  <c r="P14" i="2"/>
  <c r="P6" i="2"/>
  <c r="P7" i="2"/>
  <c r="Q8" i="27"/>
  <c r="Q15" i="27"/>
  <c r="Q7" i="27"/>
  <c r="Q12" i="27"/>
  <c r="Q11" i="27"/>
  <c r="Q10" i="27"/>
  <c r="Q14" i="27"/>
  <c r="Q16" i="27"/>
  <c r="Q9" i="27"/>
  <c r="Q6" i="27"/>
  <c r="Q13" i="27"/>
  <c r="R13" i="27"/>
  <c r="R7" i="27"/>
  <c r="R12" i="27"/>
  <c r="R9" i="27"/>
  <c r="R11" i="27"/>
  <c r="R14" i="27"/>
  <c r="R8" i="27"/>
  <c r="R15" i="27"/>
  <c r="R16" i="27"/>
  <c r="R10" i="27"/>
  <c r="R6" i="27"/>
  <c r="P7" i="27"/>
  <c r="P13" i="27"/>
  <c r="P14" i="27"/>
  <c r="P16" i="27"/>
  <c r="P15" i="27"/>
  <c r="P8" i="27"/>
  <c r="P9" i="27"/>
  <c r="W5" i="27"/>
  <c r="P12" i="27"/>
  <c r="P11" i="27"/>
  <c r="P10" i="27"/>
  <c r="P6" i="27"/>
  <c r="R12" i="3"/>
  <c r="R13" i="3"/>
  <c r="R6" i="3"/>
  <c r="R14" i="3"/>
  <c r="R7" i="3"/>
  <c r="R16" i="3"/>
  <c r="R15" i="3"/>
  <c r="R11" i="3"/>
  <c r="R10" i="3"/>
  <c r="R9" i="3"/>
  <c r="R8" i="3"/>
  <c r="Q11" i="3"/>
  <c r="Q15" i="3"/>
  <c r="Q7" i="3"/>
  <c r="Q12" i="3"/>
  <c r="Q16" i="3"/>
  <c r="Q8" i="3"/>
  <c r="Q13" i="3"/>
  <c r="Q9" i="3"/>
  <c r="Q14" i="3"/>
  <c r="Q10" i="3"/>
  <c r="Q6" i="3"/>
  <c r="R16" i="8"/>
  <c r="R12" i="8"/>
  <c r="W5" i="8"/>
  <c r="R15" i="8"/>
  <c r="R9" i="8"/>
  <c r="R8" i="8"/>
  <c r="R6" i="8"/>
  <c r="R10" i="8"/>
  <c r="R14" i="8"/>
  <c r="R11" i="8"/>
  <c r="R7" i="8"/>
  <c r="R13" i="8"/>
  <c r="P16" i="3"/>
  <c r="P10" i="3"/>
  <c r="P13" i="3"/>
  <c r="P6" i="3"/>
  <c r="P11" i="3"/>
  <c r="W5" i="3"/>
  <c r="P14" i="3"/>
  <c r="P9" i="3"/>
  <c r="P12" i="3"/>
  <c r="P15" i="3"/>
  <c r="P8" i="3"/>
  <c r="P7" i="3"/>
  <c r="Q15" i="35"/>
  <c r="Q8" i="35"/>
  <c r="Q9" i="35"/>
  <c r="Q7" i="35"/>
  <c r="Q14" i="35"/>
  <c r="Q11" i="35"/>
  <c r="Q16" i="35"/>
  <c r="Q10" i="35"/>
  <c r="Q6" i="35"/>
  <c r="Q13" i="35"/>
  <c r="Q12" i="35"/>
  <c r="W5" i="35"/>
  <c r="R8" i="35"/>
  <c r="R6" i="35"/>
  <c r="R14" i="35"/>
  <c r="R13" i="35"/>
  <c r="R9" i="35"/>
  <c r="R12" i="35"/>
  <c r="R16" i="35"/>
  <c r="R7" i="35"/>
  <c r="R11" i="35"/>
  <c r="R15" i="35"/>
  <c r="R10" i="35"/>
  <c r="R12" i="23"/>
  <c r="R14" i="23"/>
  <c r="R7" i="23"/>
  <c r="R8" i="23"/>
  <c r="R15" i="23"/>
  <c r="R9" i="23"/>
  <c r="R13" i="23"/>
  <c r="R10" i="23"/>
  <c r="R11" i="23"/>
  <c r="R16" i="23"/>
  <c r="R6" i="23"/>
  <c r="Q12" i="23"/>
  <c r="Q8" i="23"/>
  <c r="Q9" i="23"/>
  <c r="Q13" i="23"/>
  <c r="Q14" i="23"/>
  <c r="Q16" i="23"/>
  <c r="Q11" i="23"/>
  <c r="Q15" i="23"/>
  <c r="Q10" i="23"/>
  <c r="Q6" i="23"/>
  <c r="Q7" i="23"/>
  <c r="P13" i="23"/>
  <c r="P9" i="23"/>
  <c r="P8" i="23"/>
  <c r="P7" i="23"/>
  <c r="P15" i="23"/>
  <c r="P14" i="23"/>
  <c r="P16" i="23"/>
  <c r="P10" i="23"/>
  <c r="P12" i="23"/>
  <c r="W5" i="23"/>
  <c r="P6" i="23"/>
  <c r="P11" i="23"/>
  <c r="R13" i="12"/>
  <c r="R15" i="12"/>
  <c r="R14" i="12"/>
  <c r="R9" i="12"/>
  <c r="R16" i="12"/>
  <c r="R7" i="12"/>
  <c r="R10" i="12"/>
  <c r="R6" i="12"/>
  <c r="R8" i="12"/>
  <c r="R12" i="12"/>
  <c r="R11" i="12"/>
  <c r="P16" i="12"/>
  <c r="P6" i="12"/>
  <c r="W5" i="12"/>
  <c r="P10" i="12"/>
  <c r="P15" i="12"/>
  <c r="P8" i="12"/>
  <c r="P11" i="12"/>
  <c r="P14" i="12"/>
  <c r="P7" i="12"/>
  <c r="P13" i="12"/>
  <c r="P9" i="12"/>
  <c r="P12" i="12"/>
  <c r="Q10" i="12"/>
  <c r="Q14" i="12"/>
  <c r="Q11" i="12"/>
  <c r="Q13" i="12"/>
  <c r="Q8" i="12"/>
  <c r="Q9" i="12"/>
  <c r="Q6" i="12"/>
  <c r="Q12" i="12"/>
  <c r="Q7" i="12"/>
  <c r="Q16" i="12"/>
  <c r="Q15" i="12"/>
  <c r="Q14" i="10"/>
  <c r="Q12" i="10"/>
  <c r="Q8" i="10"/>
  <c r="Q15" i="10"/>
  <c r="Q7" i="10"/>
  <c r="Q10" i="10"/>
  <c r="Q9" i="10"/>
  <c r="Q6" i="10"/>
  <c r="Q13" i="10"/>
  <c r="Q16" i="10"/>
  <c r="Q11" i="10"/>
  <c r="R7" i="10"/>
  <c r="R13" i="10"/>
  <c r="R9" i="10"/>
  <c r="R11" i="10"/>
  <c r="R16" i="10"/>
  <c r="R15" i="10"/>
  <c r="R12" i="10"/>
  <c r="R14" i="10"/>
  <c r="R10" i="10"/>
  <c r="R8" i="10"/>
  <c r="R6" i="10"/>
  <c r="P16" i="10"/>
  <c r="W5" i="10"/>
  <c r="P14" i="10"/>
  <c r="P6" i="10"/>
  <c r="P8" i="10"/>
  <c r="P13" i="10"/>
  <c r="P7" i="10"/>
  <c r="P15" i="10"/>
  <c r="P10" i="10"/>
  <c r="P11" i="10"/>
  <c r="P9" i="10"/>
  <c r="P12" i="10"/>
  <c r="Q8" i="9"/>
  <c r="Q6" i="9"/>
  <c r="Q9" i="9"/>
  <c r="Q16" i="9"/>
  <c r="Q12" i="9"/>
  <c r="Q11" i="9"/>
  <c r="Q14" i="9"/>
  <c r="Q15" i="9"/>
  <c r="Q13" i="9"/>
  <c r="Q10" i="9"/>
  <c r="Q7" i="9"/>
  <c r="P14" i="9"/>
  <c r="P6" i="9"/>
  <c r="P9" i="9"/>
  <c r="P13" i="9"/>
  <c r="W5" i="9"/>
  <c r="P10" i="9"/>
  <c r="P8" i="9"/>
  <c r="P12" i="9"/>
  <c r="P7" i="9"/>
  <c r="P15" i="9"/>
  <c r="P11" i="9"/>
  <c r="P16" i="9"/>
  <c r="R15" i="9"/>
  <c r="R6" i="9"/>
  <c r="R16" i="9"/>
  <c r="R8" i="9"/>
  <c r="R9" i="9"/>
  <c r="R13" i="9"/>
  <c r="R12" i="9"/>
  <c r="R11" i="9"/>
  <c r="R7" i="9"/>
  <c r="R10" i="9"/>
  <c r="R14" i="9"/>
  <c r="W5" i="5"/>
  <c r="R11" i="5"/>
  <c r="R12" i="5"/>
  <c r="R14" i="5"/>
  <c r="R8" i="5"/>
  <c r="R9" i="5"/>
  <c r="R15" i="5"/>
  <c r="R10" i="5"/>
  <c r="R6" i="5"/>
  <c r="R16" i="5"/>
  <c r="R13" i="5"/>
  <c r="R7" i="5"/>
  <c r="Q15" i="5"/>
  <c r="Q14" i="5"/>
  <c r="Q9" i="5"/>
  <c r="Q7" i="5"/>
  <c r="Q10" i="5"/>
  <c r="Q11" i="5"/>
  <c r="Q12" i="5"/>
  <c r="Q6" i="5"/>
  <c r="Q8" i="5"/>
  <c r="Q16" i="5"/>
  <c r="Q13" i="5"/>
  <c r="P6" i="5"/>
  <c r="P12" i="5"/>
  <c r="P9" i="5"/>
  <c r="P13" i="5"/>
  <c r="P11" i="5"/>
  <c r="P8" i="5"/>
  <c r="P7" i="5"/>
  <c r="P14" i="5"/>
  <c r="P15" i="5"/>
  <c r="P10" i="5"/>
  <c r="P16" i="5"/>
  <c r="P11" i="22"/>
  <c r="P14" i="22"/>
  <c r="P16" i="22"/>
  <c r="P12" i="22"/>
  <c r="P8" i="22"/>
  <c r="P9" i="22"/>
  <c r="P15" i="22"/>
  <c r="P10" i="22"/>
  <c r="P6" i="22"/>
  <c r="W5" i="22"/>
  <c r="P13" i="22"/>
  <c r="P7" i="22"/>
  <c r="Q13" i="22"/>
  <c r="Q14" i="22"/>
  <c r="Q15" i="22"/>
  <c r="Q10" i="22"/>
  <c r="Q8" i="22"/>
  <c r="Q16" i="22"/>
  <c r="Q12" i="22"/>
  <c r="Q7" i="22"/>
  <c r="Q9" i="22"/>
  <c r="Q11" i="22"/>
  <c r="Q6" i="22"/>
  <c r="R8" i="22"/>
  <c r="R13" i="22"/>
  <c r="R16" i="22"/>
  <c r="R15" i="22"/>
  <c r="R7" i="22"/>
  <c r="R11" i="22"/>
  <c r="R6" i="22"/>
  <c r="R12" i="22"/>
  <c r="R14" i="22"/>
  <c r="R10" i="22"/>
  <c r="R9" i="22"/>
  <c r="P13" i="24"/>
  <c r="P14" i="24"/>
  <c r="P15" i="24"/>
  <c r="P10" i="24"/>
  <c r="P12" i="24"/>
  <c r="W5" i="24"/>
  <c r="P9" i="24"/>
  <c r="P8" i="24"/>
  <c r="P11" i="24"/>
  <c r="P16" i="24"/>
  <c r="P7" i="24"/>
  <c r="P6" i="24"/>
  <c r="Q13" i="24"/>
  <c r="Q10" i="24"/>
  <c r="Q15" i="24"/>
  <c r="Q7" i="24"/>
  <c r="Q12" i="24"/>
  <c r="Q11" i="24"/>
  <c r="Q14" i="24"/>
  <c r="Q16" i="24"/>
  <c r="Q6" i="24"/>
  <c r="Q8" i="24"/>
  <c r="Q9" i="24"/>
  <c r="R14" i="24"/>
  <c r="R11" i="24"/>
  <c r="R6" i="24"/>
  <c r="R9" i="24"/>
  <c r="R8" i="24"/>
  <c r="R10" i="24"/>
  <c r="R7" i="24"/>
  <c r="R15" i="24"/>
  <c r="R12" i="24"/>
  <c r="R13" i="24"/>
  <c r="R16" i="24"/>
  <c r="V5" i="36"/>
  <c r="R16" i="32"/>
  <c r="R6" i="32"/>
  <c r="R13" i="32"/>
  <c r="R10" i="32"/>
  <c r="R14" i="32"/>
  <c r="R9" i="32"/>
  <c r="R7" i="32"/>
  <c r="R8" i="32"/>
  <c r="R11" i="32"/>
  <c r="R12" i="32"/>
  <c r="R15" i="32"/>
  <c r="U5" i="36"/>
  <c r="P11" i="32"/>
  <c r="P13" i="32"/>
  <c r="P16" i="32"/>
  <c r="P8" i="32"/>
  <c r="P6" i="32"/>
  <c r="P7" i="32"/>
  <c r="P14" i="32"/>
  <c r="P15" i="32"/>
  <c r="W5" i="32"/>
  <c r="P10" i="32"/>
  <c r="P12" i="32"/>
  <c r="P9" i="32"/>
  <c r="T5" i="36"/>
  <c r="Q14" i="32"/>
  <c r="Q11" i="32"/>
  <c r="Q6" i="32"/>
  <c r="Q16" i="32"/>
  <c r="Q15" i="32"/>
  <c r="Q10" i="32"/>
  <c r="Q8" i="32"/>
  <c r="Q13" i="32"/>
  <c r="Q12" i="32"/>
  <c r="Q9" i="32"/>
  <c r="Q7" i="32"/>
  <c r="S8" i="15" l="1"/>
  <c r="S11" i="15"/>
  <c r="S16" i="15"/>
  <c r="S12" i="15"/>
  <c r="S10" i="15"/>
  <c r="S13" i="15"/>
  <c r="S9" i="15"/>
  <c r="S7" i="15"/>
  <c r="S15" i="15"/>
  <c r="S14" i="15"/>
  <c r="S6" i="15"/>
  <c r="S16" i="29"/>
  <c r="S11" i="29"/>
  <c r="S13" i="29"/>
  <c r="S9" i="29"/>
  <c r="S14" i="29"/>
  <c r="S6" i="29"/>
  <c r="S7" i="29"/>
  <c r="S15" i="29"/>
  <c r="S8" i="29"/>
  <c r="S10" i="29"/>
  <c r="S12" i="29"/>
  <c r="S16" i="13"/>
  <c r="S11" i="13"/>
  <c r="S7" i="13"/>
  <c r="S14" i="13"/>
  <c r="S9" i="13"/>
  <c r="S6" i="13"/>
  <c r="S8" i="13"/>
  <c r="S10" i="13"/>
  <c r="S15" i="13"/>
  <c r="S13" i="13"/>
  <c r="S12" i="13"/>
  <c r="S14" i="34"/>
  <c r="S16" i="34"/>
  <c r="S7" i="34"/>
  <c r="S13" i="34"/>
  <c r="S12" i="34"/>
  <c r="S6" i="34"/>
  <c r="S9" i="34"/>
  <c r="S10" i="34"/>
  <c r="S8" i="34"/>
  <c r="S11" i="34"/>
  <c r="S15" i="34"/>
  <c r="S14" i="14"/>
  <c r="S7" i="14"/>
  <c r="S6" i="14"/>
  <c r="S12" i="14"/>
  <c r="S11" i="14"/>
  <c r="S9" i="14"/>
  <c r="S15" i="14"/>
  <c r="S10" i="14"/>
  <c r="S16" i="14"/>
  <c r="S8" i="14"/>
  <c r="S13" i="14"/>
  <c r="S13" i="16"/>
  <c r="S7" i="16"/>
  <c r="S12" i="16"/>
  <c r="S14" i="16"/>
  <c r="S11" i="16"/>
  <c r="S10" i="16"/>
  <c r="S16" i="16"/>
  <c r="S15" i="16"/>
  <c r="S9" i="16"/>
  <c r="S8" i="16"/>
  <c r="S6" i="16"/>
  <c r="S8" i="28"/>
  <c r="S16" i="28"/>
  <c r="S7" i="28"/>
  <c r="S14" i="28"/>
  <c r="S12" i="28"/>
  <c r="S6" i="28"/>
  <c r="S13" i="28"/>
  <c r="S15" i="28"/>
  <c r="S9" i="28"/>
  <c r="S11" i="28"/>
  <c r="S10" i="28"/>
  <c r="S7" i="18"/>
  <c r="S12" i="18"/>
  <c r="S14" i="18"/>
  <c r="S11" i="18"/>
  <c r="S6" i="18"/>
  <c r="S15" i="18"/>
  <c r="S10" i="18"/>
  <c r="S13" i="18"/>
  <c r="S8" i="18"/>
  <c r="S9" i="18"/>
  <c r="S16" i="18"/>
  <c r="S7" i="17"/>
  <c r="S10" i="17"/>
  <c r="S16" i="17"/>
  <c r="S9" i="17"/>
  <c r="S8" i="17"/>
  <c r="S14" i="17"/>
  <c r="S11" i="17"/>
  <c r="S13" i="17"/>
  <c r="S15" i="17"/>
  <c r="S12" i="17"/>
  <c r="S6" i="17"/>
  <c r="S11" i="4"/>
  <c r="S10" i="4"/>
  <c r="S14" i="4"/>
  <c r="S16" i="4"/>
  <c r="S13" i="4"/>
  <c r="S7" i="4"/>
  <c r="S6" i="4"/>
  <c r="S15" i="4"/>
  <c r="S8" i="4"/>
  <c r="S12" i="4"/>
  <c r="S9" i="4"/>
  <c r="S16" i="11"/>
  <c r="S12" i="11"/>
  <c r="S11" i="11"/>
  <c r="S9" i="11"/>
  <c r="S8" i="11"/>
  <c r="S15" i="11"/>
  <c r="S7" i="11"/>
  <c r="S14" i="11"/>
  <c r="S10" i="11"/>
  <c r="S6" i="11"/>
  <c r="S13" i="11"/>
  <c r="S6" i="31"/>
  <c r="S13" i="31"/>
  <c r="S11" i="31"/>
  <c r="S9" i="31"/>
  <c r="S7" i="31"/>
  <c r="S14" i="31"/>
  <c r="S12" i="31"/>
  <c r="S15" i="31"/>
  <c r="S16" i="31"/>
  <c r="S10" i="31"/>
  <c r="S8" i="31"/>
  <c r="S10" i="1"/>
  <c r="S6" i="1"/>
  <c r="S7" i="1"/>
  <c r="S13" i="1"/>
  <c r="S14" i="1"/>
  <c r="S12" i="1"/>
  <c r="S8" i="1"/>
  <c r="S16" i="1"/>
  <c r="S15" i="1"/>
  <c r="S9" i="1"/>
  <c r="S11" i="1"/>
  <c r="S9" i="20"/>
  <c r="S14" i="20"/>
  <c r="S16" i="20"/>
  <c r="S8" i="20"/>
  <c r="S6" i="20"/>
  <c r="S11" i="20"/>
  <c r="S12" i="20"/>
  <c r="S13" i="20"/>
  <c r="S15" i="20"/>
  <c r="S10" i="20"/>
  <c r="S7" i="20"/>
  <c r="S11" i="30"/>
  <c r="S13" i="30"/>
  <c r="S7" i="30"/>
  <c r="S15" i="30"/>
  <c r="S10" i="30"/>
  <c r="S12" i="30"/>
  <c r="S6" i="30"/>
  <c r="S14" i="30"/>
  <c r="S16" i="30"/>
  <c r="S9" i="30"/>
  <c r="S8" i="30"/>
  <c r="S7" i="7"/>
  <c r="S8" i="7"/>
  <c r="S12" i="7"/>
  <c r="S15" i="7"/>
  <c r="S6" i="7"/>
  <c r="S11" i="7"/>
  <c r="S9" i="7"/>
  <c r="S13" i="7"/>
  <c r="S10" i="7"/>
  <c r="S16" i="7"/>
  <c r="S14" i="7"/>
  <c r="S15" i="2"/>
  <c r="S9" i="2"/>
  <c r="S8" i="2"/>
  <c r="S6" i="2"/>
  <c r="S16" i="2"/>
  <c r="S12" i="2"/>
  <c r="S10" i="2"/>
  <c r="S11" i="2"/>
  <c r="S14" i="2"/>
  <c r="S13" i="2"/>
  <c r="S7" i="2"/>
  <c r="S15" i="27"/>
  <c r="S14" i="27"/>
  <c r="S12" i="27"/>
  <c r="S9" i="27"/>
  <c r="S11" i="27"/>
  <c r="S7" i="27"/>
  <c r="S6" i="27"/>
  <c r="S16" i="27"/>
  <c r="S10" i="27"/>
  <c r="S13" i="27"/>
  <c r="S8" i="27"/>
  <c r="S13" i="3"/>
  <c r="S15" i="3"/>
  <c r="S12" i="3"/>
  <c r="S11" i="3"/>
  <c r="S10" i="3"/>
  <c r="S16" i="3"/>
  <c r="S8" i="3"/>
  <c r="S14" i="3"/>
  <c r="S9" i="3"/>
  <c r="S7" i="3"/>
  <c r="S6" i="3"/>
  <c r="S12" i="8"/>
  <c r="S16" i="8"/>
  <c r="S9" i="8"/>
  <c r="S8" i="8"/>
  <c r="S10" i="8"/>
  <c r="S11" i="8"/>
  <c r="S7" i="8"/>
  <c r="S13" i="8"/>
  <c r="S6" i="8"/>
  <c r="S15" i="8"/>
  <c r="S14" i="8"/>
  <c r="S9" i="35"/>
  <c r="S16" i="35"/>
  <c r="S11" i="35"/>
  <c r="S6" i="35"/>
  <c r="S8" i="35"/>
  <c r="S10" i="35"/>
  <c r="S14" i="35"/>
  <c r="S7" i="35"/>
  <c r="S13" i="35"/>
  <c r="S12" i="35"/>
  <c r="S15" i="35"/>
  <c r="S11" i="23"/>
  <c r="S6" i="23"/>
  <c r="S13" i="23"/>
  <c r="S10" i="23"/>
  <c r="S12" i="23"/>
  <c r="S14" i="23"/>
  <c r="S7" i="23"/>
  <c r="S9" i="23"/>
  <c r="S8" i="23"/>
  <c r="S15" i="23"/>
  <c r="S16" i="23"/>
  <c r="S15" i="12"/>
  <c r="S11" i="12"/>
  <c r="S6" i="12"/>
  <c r="S14" i="12"/>
  <c r="S9" i="12"/>
  <c r="S12" i="12"/>
  <c r="S7" i="12"/>
  <c r="S13" i="12"/>
  <c r="S16" i="12"/>
  <c r="S10" i="12"/>
  <c r="S8" i="12"/>
  <c r="S6" i="10"/>
  <c r="S10" i="10"/>
  <c r="S14" i="10"/>
  <c r="S8" i="10"/>
  <c r="S13" i="10"/>
  <c r="S9" i="10"/>
  <c r="S11" i="10"/>
  <c r="S7" i="10"/>
  <c r="S16" i="10"/>
  <c r="S15" i="10"/>
  <c r="S12" i="10"/>
  <c r="S12" i="9"/>
  <c r="S9" i="9"/>
  <c r="S7" i="9"/>
  <c r="S11" i="9"/>
  <c r="S8" i="9"/>
  <c r="S14" i="9"/>
  <c r="S6" i="9"/>
  <c r="S16" i="9"/>
  <c r="S10" i="9"/>
  <c r="S15" i="9"/>
  <c r="S13" i="9"/>
  <c r="S13" i="5"/>
  <c r="S10" i="5"/>
  <c r="S9" i="5"/>
  <c r="S15" i="5"/>
  <c r="S7" i="5"/>
  <c r="S6" i="5"/>
  <c r="S14" i="5"/>
  <c r="S12" i="5"/>
  <c r="S16" i="5"/>
  <c r="S8" i="5"/>
  <c r="S11" i="5"/>
  <c r="S9" i="22"/>
  <c r="S8" i="22"/>
  <c r="S13" i="22"/>
  <c r="S7" i="22"/>
  <c r="S12" i="22"/>
  <c r="S14" i="22"/>
  <c r="S16" i="22"/>
  <c r="S6" i="22"/>
  <c r="S10" i="22"/>
  <c r="S11" i="22"/>
  <c r="S15" i="22"/>
  <c r="S16" i="24"/>
  <c r="S13" i="24"/>
  <c r="S6" i="24"/>
  <c r="S12" i="24"/>
  <c r="S15" i="24"/>
  <c r="S14" i="24"/>
  <c r="S9" i="24"/>
  <c r="S7" i="24"/>
  <c r="S11" i="24"/>
  <c r="S8" i="24"/>
  <c r="S10" i="24"/>
  <c r="Q11" i="36"/>
  <c r="Q13" i="36"/>
  <c r="Q14" i="36"/>
  <c r="Q9" i="36"/>
  <c r="Q6" i="36"/>
  <c r="Q7" i="36"/>
  <c r="Q16" i="36"/>
  <c r="Q15" i="36"/>
  <c r="Q10" i="36"/>
  <c r="Q8" i="36"/>
  <c r="Q12" i="36"/>
  <c r="S9" i="32"/>
  <c r="S8" i="32"/>
  <c r="S16" i="32"/>
  <c r="S12" i="32"/>
  <c r="S11" i="32"/>
  <c r="S15" i="32"/>
  <c r="S10" i="32"/>
  <c r="S6" i="32"/>
  <c r="S7" i="32"/>
  <c r="S14" i="32"/>
  <c r="S13" i="32"/>
  <c r="P16" i="36"/>
  <c r="P7" i="36"/>
  <c r="P8" i="36"/>
  <c r="P12" i="36"/>
  <c r="P10" i="36"/>
  <c r="W5" i="36"/>
  <c r="P6" i="36"/>
  <c r="P14" i="36"/>
  <c r="P11" i="36"/>
  <c r="P9" i="36"/>
  <c r="P15" i="36"/>
  <c r="P13" i="36"/>
  <c r="R14" i="36"/>
  <c r="R9" i="36"/>
  <c r="R16" i="36"/>
  <c r="R13" i="36"/>
  <c r="R12" i="36"/>
  <c r="R8" i="36"/>
  <c r="R10" i="36"/>
  <c r="R15" i="36"/>
  <c r="R6" i="36"/>
  <c r="R11" i="36"/>
  <c r="R7" i="36"/>
  <c r="S11" i="36" l="1"/>
  <c r="S15" i="36"/>
  <c r="S14" i="36"/>
  <c r="S16" i="36"/>
  <c r="S13" i="36"/>
  <c r="S12" i="36"/>
  <c r="S6" i="36"/>
  <c r="S8" i="36"/>
  <c r="S10" i="36"/>
  <c r="S7" i="36"/>
  <c r="S9" i="36"/>
</calcChain>
</file>

<file path=xl/sharedStrings.xml><?xml version="1.0" encoding="utf-8"?>
<sst xmlns="http://schemas.openxmlformats.org/spreadsheetml/2006/main" count="2079" uniqueCount="45">
  <si>
    <t>Сведения о выявленных отдельных факторах риска развития хронических неинфекционных заболеваний, не являющихся заболеваниями,  в соответствии с кодами МКБ-10 (**)</t>
  </si>
  <si>
    <t>НЕ ЗАПОЛНЯТЬ СЧИТАЕТСЯ АВТОМАТИЧЕСКИ !!!!!</t>
  </si>
  <si>
    <t>Таблица 4000.</t>
  </si>
  <si>
    <t>Фактора риска (наименование по МКБ-10)</t>
  </si>
  <si>
    <t>№ строки</t>
  </si>
  <si>
    <t>Код МКБ-10</t>
  </si>
  <si>
    <t>Мужчины</t>
  </si>
  <si>
    <t>Женщины</t>
  </si>
  <si>
    <t>Всего</t>
  </si>
  <si>
    <t>Всего %</t>
  </si>
  <si>
    <t>прошли 1 этап</t>
  </si>
  <si>
    <t>21 – 36 лет</t>
  </si>
  <si>
    <t>39 – 60 лет</t>
  </si>
  <si>
    <t>Старше 60 лет</t>
  </si>
  <si>
    <t xml:space="preserve">старше 60 лет </t>
  </si>
  <si>
    <t xml:space="preserve">Повышенный уровень артериального давления (Повышенное кровяное давление при отсутствии диагноза гипертензии)  </t>
  </si>
  <si>
    <t>R03.0</t>
  </si>
  <si>
    <t xml:space="preserve">Гипергликемия неуточненная (Повышенное содержание глюкозы в крови)  </t>
  </si>
  <si>
    <t>R73.9</t>
  </si>
  <si>
    <t>Избыточная масса тела (Анормальная прибавка массы тела)</t>
  </si>
  <si>
    <t>R63.5</t>
  </si>
  <si>
    <t>Курение табака (Употребление табака)</t>
  </si>
  <si>
    <t>Z72.0</t>
  </si>
  <si>
    <t>Риск пагубного потребления алкоголя (Употребление алкоголя)</t>
  </si>
  <si>
    <t>Z72.1</t>
  </si>
  <si>
    <t>Риск потребления наркотических средств и психотропных веществ без назначения врача (Употребление наркотиков)</t>
  </si>
  <si>
    <t>Z72.2</t>
  </si>
  <si>
    <t xml:space="preserve">Низкая физическая активность (Недостаток физической активности) </t>
  </si>
  <si>
    <t>Z72.3</t>
  </si>
  <si>
    <t>Нерациональное питание (Неприемлемая диета и вредные привычки питания)</t>
  </si>
  <si>
    <t>Z72.4</t>
  </si>
  <si>
    <t>Отягощенная наследственность по злокачественным новообразованиям (в семейном анамнезе злокачественное новообразование),
отягощенная наследственность по сердечно-сосудистым заболеваниям (в семейном анамнезе инсульт, в семейном анамнезе ишемическая болезнь сердца и другие болезни сердечно-сосудистой системы),
отягощенная наследственность по хроническим болезням нижних дыхательных путей (в семейном анамнезе астма и другие хронические болезни нижних дыхательных путей),
отягощенная наследственность по сахарному диабету (в семейном анамнезе сахарный диабет).</t>
  </si>
  <si>
    <t xml:space="preserve">Z80,
Z82.3,
Z82.4,
Z82.5,
Z83.3
</t>
  </si>
  <si>
    <t>Высокий абсолютный суммарный сердечно-сосудистый риск</t>
  </si>
  <si>
    <t>Очень высокий абсолютный суммарный сердечно-сосудистый риск</t>
  </si>
  <si>
    <t>4001 Установлено диспансерное наблюдение врачом (фельдшером):</t>
  </si>
  <si>
    <t>кабинета или отделения медицинской профилактики:</t>
  </si>
  <si>
    <t>чел.;</t>
  </si>
  <si>
    <t>всего установлено Д наблюдение</t>
  </si>
  <si>
    <t xml:space="preserve"> </t>
  </si>
  <si>
    <t>центра здоровья:</t>
  </si>
  <si>
    <t>чел.</t>
  </si>
  <si>
    <t xml:space="preserve">4002 Направлено к врачу-психиатру (врачу-психиатру-наркологу) в связи с выявленным риском пагубного потребления алкоголя: </t>
  </si>
  <si>
    <t xml:space="preserve">                           в связи с выявленным риском потребления наркотических средств и психотропных веществ без назначения врача:</t>
  </si>
  <si>
    <t>(**) Международная статистическая классификация болезней и проблем, связанных со здоровьем, 10-го пересмотра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</si>
</sst>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indexed="8"/>
      <name val="Calibri"/>
      <family val="2"/>
      <charset val="204"/>
    </font>
    <font>
      <b/>
      <sz val="15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42"/>
        <bgColor indexed="27"/>
      </patternFill>
    </fill>
  </fills>
  <borders count="5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4" fillId="0" borderId="0" xfId="0" applyFont="1"/>
    <xf numFmtId="0" fontId="5" fillId="0" borderId="0" xfId="0" applyFont="1"/>
    <xf numFmtId="0" fontId="8" fillId="2" borderId="0" xfId="0" applyFont="1" applyFill="1"/>
    <xf numFmtId="0" fontId="8" fillId="0" borderId="0" xfId="0" applyFont="1"/>
    <xf numFmtId="0" fontId="6" fillId="0" borderId="11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wrapText="1"/>
    </xf>
    <xf numFmtId="0" fontId="6" fillId="2" borderId="14" xfId="0" applyFont="1" applyFill="1" applyBorder="1" applyAlignment="1">
      <alignment horizontal="center" wrapText="1"/>
    </xf>
    <xf numFmtId="0" fontId="6" fillId="2" borderId="12" xfId="0" applyFont="1" applyFill="1" applyBorder="1" applyAlignment="1">
      <alignment horizont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wrapText="1"/>
    </xf>
    <xf numFmtId="0" fontId="6" fillId="2" borderId="17" xfId="0" applyFont="1" applyFill="1" applyBorder="1" applyAlignment="1">
      <alignment horizontal="center" wrapText="1"/>
    </xf>
    <xf numFmtId="0" fontId="6" fillId="2" borderId="18" xfId="0" applyFont="1" applyFill="1" applyBorder="1" applyAlignment="1">
      <alignment horizontal="center" vertical="center" wrapText="1"/>
    </xf>
    <xf numFmtId="0" fontId="4" fillId="0" borderId="19" xfId="0" applyFont="1" applyBorder="1" applyAlignment="1" applyProtection="1">
      <alignment horizontal="center" wrapText="1"/>
    </xf>
    <xf numFmtId="0" fontId="4" fillId="0" borderId="20" xfId="0" applyFont="1" applyBorder="1" applyAlignment="1" applyProtection="1">
      <alignment horizontal="center" wrapText="1"/>
    </xf>
    <xf numFmtId="0" fontId="4" fillId="0" borderId="21" xfId="0" applyFont="1" applyBorder="1" applyAlignment="1" applyProtection="1">
      <alignment horizontal="center" wrapText="1"/>
    </xf>
    <xf numFmtId="0" fontId="4" fillId="0" borderId="22" xfId="0" applyFont="1" applyBorder="1" applyAlignment="1" applyProtection="1">
      <alignment horizontal="center" wrapText="1"/>
    </xf>
    <xf numFmtId="0" fontId="4" fillId="0" borderId="15" xfId="0" applyFont="1" applyBorder="1" applyAlignment="1" applyProtection="1">
      <alignment horizontal="center" wrapText="1"/>
    </xf>
    <xf numFmtId="0" fontId="4" fillId="2" borderId="23" xfId="0" applyFont="1" applyFill="1" applyBorder="1" applyAlignment="1" applyProtection="1">
      <alignment horizontal="center" wrapText="1"/>
    </xf>
    <xf numFmtId="0" fontId="4" fillId="2" borderId="24" xfId="0" applyFont="1" applyFill="1" applyBorder="1" applyAlignment="1" applyProtection="1">
      <alignment horizontal="center" wrapText="1"/>
    </xf>
    <xf numFmtId="0" fontId="4" fillId="2" borderId="25" xfId="0" applyFont="1" applyFill="1" applyBorder="1" applyAlignment="1" applyProtection="1">
      <alignment horizontal="center" wrapText="1"/>
    </xf>
    <xf numFmtId="1" fontId="8" fillId="2" borderId="26" xfId="0" applyNumberFormat="1" applyFont="1" applyFill="1" applyBorder="1" applyProtection="1"/>
    <xf numFmtId="0" fontId="6" fillId="0" borderId="27" xfId="0" applyFont="1" applyBorder="1" applyAlignment="1" applyProtection="1">
      <alignment vertical="top" wrapText="1"/>
    </xf>
    <xf numFmtId="0" fontId="4" fillId="0" borderId="27" xfId="0" applyFont="1" applyBorder="1" applyAlignment="1" applyProtection="1">
      <alignment horizontal="center" vertical="center" wrapText="1"/>
    </xf>
    <xf numFmtId="0" fontId="6" fillId="0" borderId="28" xfId="0" applyFont="1" applyBorder="1" applyAlignment="1" applyProtection="1">
      <alignment horizontal="center" vertical="center" wrapText="1"/>
    </xf>
    <xf numFmtId="1" fontId="6" fillId="3" borderId="29" xfId="0" applyNumberFormat="1" applyFont="1" applyFill="1" applyBorder="1" applyAlignment="1" applyProtection="1">
      <alignment horizontal="center" vertical="center" wrapText="1"/>
      <protection locked="0"/>
    </xf>
    <xf numFmtId="1" fontId="6" fillId="3" borderId="30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18" xfId="0" applyFont="1" applyFill="1" applyBorder="1" applyAlignment="1" applyProtection="1">
      <alignment horizontal="center" vertical="center" wrapText="1"/>
    </xf>
    <xf numFmtId="0" fontId="6" fillId="4" borderId="31" xfId="0" applyFont="1" applyFill="1" applyBorder="1" applyAlignment="1" applyProtection="1">
      <alignment horizontal="center" vertical="center" wrapText="1"/>
    </xf>
    <xf numFmtId="0" fontId="6" fillId="4" borderId="24" xfId="0" applyFont="1" applyFill="1" applyBorder="1" applyAlignment="1" applyProtection="1">
      <alignment horizontal="center" vertical="center" wrapText="1"/>
    </xf>
    <xf numFmtId="0" fontId="6" fillId="4" borderId="32" xfId="0" applyFont="1" applyFill="1" applyBorder="1" applyAlignment="1" applyProtection="1">
      <alignment horizontal="center" vertical="center" wrapText="1"/>
    </xf>
    <xf numFmtId="10" fontId="6" fillId="2" borderId="26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Protection="1"/>
    <xf numFmtId="0" fontId="6" fillId="0" borderId="33" xfId="0" applyFont="1" applyBorder="1" applyAlignment="1" applyProtection="1">
      <alignment vertical="top" wrapText="1"/>
    </xf>
    <xf numFmtId="0" fontId="4" fillId="0" borderId="33" xfId="0" applyFont="1" applyBorder="1" applyAlignment="1" applyProtection="1">
      <alignment horizontal="center" vertical="center" wrapText="1"/>
    </xf>
    <xf numFmtId="0" fontId="6" fillId="0" borderId="34" xfId="0" applyFont="1" applyBorder="1" applyAlignment="1" applyProtection="1">
      <alignment horizontal="center" vertical="center" wrapText="1"/>
    </xf>
    <xf numFmtId="1" fontId="6" fillId="3" borderId="35" xfId="0" applyNumberFormat="1" applyFont="1" applyFill="1" applyBorder="1" applyAlignment="1" applyProtection="1">
      <alignment horizontal="center" vertical="center" wrapText="1"/>
      <protection locked="0"/>
    </xf>
    <xf numFmtId="1" fontId="6" fillId="3" borderId="26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36" xfId="0" applyFont="1" applyFill="1" applyBorder="1" applyAlignment="1" applyProtection="1">
      <alignment horizontal="center" vertical="center" wrapText="1"/>
    </xf>
    <xf numFmtId="0" fontId="6" fillId="4" borderId="37" xfId="0" applyFont="1" applyFill="1" applyBorder="1" applyAlignment="1" applyProtection="1">
      <alignment horizontal="center" vertical="center" wrapText="1"/>
    </xf>
    <xf numFmtId="0" fontId="6" fillId="4" borderId="26" xfId="0" applyFont="1" applyFill="1" applyBorder="1" applyAlignment="1" applyProtection="1">
      <alignment horizontal="center" vertical="center" wrapText="1"/>
    </xf>
    <xf numFmtId="0" fontId="6" fillId="4" borderId="38" xfId="0" applyFont="1" applyFill="1" applyBorder="1" applyAlignment="1" applyProtection="1">
      <alignment horizontal="center" vertical="center" wrapText="1"/>
    </xf>
    <xf numFmtId="0" fontId="6" fillId="0" borderId="34" xfId="0" applyFont="1" applyBorder="1" applyAlignment="1" applyProtection="1">
      <alignment horizontal="center" wrapText="1"/>
    </xf>
    <xf numFmtId="0" fontId="6" fillId="0" borderId="39" xfId="0" applyFont="1" applyBorder="1" applyAlignment="1" applyProtection="1">
      <alignment vertical="top" wrapText="1"/>
    </xf>
    <xf numFmtId="0" fontId="4" fillId="0" borderId="39" xfId="0" applyFont="1" applyBorder="1" applyAlignment="1" applyProtection="1">
      <alignment horizontal="center" vertical="center" wrapText="1"/>
    </xf>
    <xf numFmtId="0" fontId="6" fillId="0" borderId="40" xfId="0" applyFont="1" applyBorder="1" applyAlignment="1" applyProtection="1">
      <alignment horizontal="center" vertical="top" wrapText="1"/>
    </xf>
    <xf numFmtId="1" fontId="6" fillId="3" borderId="41" xfId="0" applyNumberFormat="1" applyFont="1" applyFill="1" applyBorder="1" applyAlignment="1" applyProtection="1">
      <alignment horizontal="center" vertical="center" wrapText="1"/>
      <protection locked="0"/>
    </xf>
    <xf numFmtId="1" fontId="6" fillId="3" borderId="42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43" xfId="0" applyFont="1" applyFill="1" applyBorder="1" applyAlignment="1" applyProtection="1">
      <alignment horizontal="center" vertical="center" wrapText="1"/>
    </xf>
    <xf numFmtId="0" fontId="6" fillId="4" borderId="41" xfId="0" applyFont="1" applyFill="1" applyBorder="1" applyAlignment="1" applyProtection="1">
      <alignment horizontal="center" vertical="center" wrapText="1"/>
    </xf>
    <xf numFmtId="0" fontId="6" fillId="4" borderId="42" xfId="0" applyFont="1" applyFill="1" applyBorder="1" applyAlignment="1" applyProtection="1">
      <alignment horizontal="center" vertical="center" wrapText="1"/>
    </xf>
    <xf numFmtId="0" fontId="6" fillId="4" borderId="44" xfId="0" applyFont="1" applyFill="1" applyBorder="1" applyAlignment="1" applyProtection="1">
      <alignment horizontal="center" vertical="center" wrapText="1"/>
    </xf>
    <xf numFmtId="0" fontId="0" fillId="0" borderId="0" xfId="0" applyBorder="1"/>
    <xf numFmtId="0" fontId="0" fillId="0" borderId="0" xfId="0" applyFill="1"/>
    <xf numFmtId="0" fontId="8" fillId="0" borderId="0" xfId="0" applyFont="1" applyFill="1"/>
    <xf numFmtId="0" fontId="6" fillId="0" borderId="0" xfId="0" applyFont="1" applyAlignment="1"/>
    <xf numFmtId="0" fontId="8" fillId="0" borderId="0" xfId="0" applyFont="1" applyAlignment="1">
      <alignment horizontal="right"/>
    </xf>
    <xf numFmtId="1" fontId="8" fillId="3" borderId="26" xfId="0" applyNumberFormat="1" applyFont="1" applyFill="1" applyBorder="1" applyAlignment="1" applyProtection="1">
      <alignment horizontal="center"/>
      <protection locked="0"/>
    </xf>
    <xf numFmtId="0" fontId="6" fillId="0" borderId="0" xfId="0" applyFont="1" applyAlignment="1">
      <alignment horizontal="right"/>
    </xf>
    <xf numFmtId="10" fontId="8" fillId="2" borderId="26" xfId="0" applyNumberFormat="1" applyFont="1" applyFill="1" applyBorder="1"/>
    <xf numFmtId="1" fontId="8" fillId="2" borderId="0" xfId="0" applyNumberFormat="1" applyFont="1" applyFill="1"/>
    <xf numFmtId="0" fontId="6" fillId="0" borderId="0" xfId="0" applyFont="1" applyAlignment="1">
      <alignment horizontal="justify"/>
    </xf>
    <xf numFmtId="1" fontId="8" fillId="3" borderId="45" xfId="0" applyNumberFormat="1" applyFont="1" applyFill="1" applyBorder="1" applyAlignment="1" applyProtection="1">
      <alignment horizontal="center"/>
      <protection locked="0"/>
    </xf>
    <xf numFmtId="0" fontId="0" fillId="2" borderId="0" xfId="0" applyFill="1"/>
    <xf numFmtId="0" fontId="6" fillId="6" borderId="47" xfId="0" applyFont="1" applyFill="1" applyBorder="1" applyAlignment="1" applyProtection="1">
      <alignment horizontal="center" vertical="center" wrapText="1"/>
    </xf>
    <xf numFmtId="0" fontId="6" fillId="6" borderId="49" xfId="0" applyFont="1" applyFill="1" applyBorder="1" applyAlignment="1" applyProtection="1">
      <alignment horizontal="center" vertical="center" wrapText="1"/>
    </xf>
    <xf numFmtId="0" fontId="6" fillId="6" borderId="52" xfId="0" applyFont="1" applyFill="1" applyBorder="1" applyAlignment="1" applyProtection="1">
      <alignment horizontal="center" vertical="center" wrapText="1"/>
    </xf>
    <xf numFmtId="1" fontId="6" fillId="3" borderId="30" xfId="0" applyNumberFormat="1" applyFont="1" applyFill="1" applyBorder="1" applyAlignment="1" applyProtection="1">
      <alignment horizontal="center" vertical="center" wrapText="1"/>
      <protection locked="0"/>
    </xf>
    <xf numFmtId="1" fontId="6" fillId="3" borderId="26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18" xfId="0" applyFont="1" applyFill="1" applyBorder="1" applyAlignment="1" applyProtection="1">
      <alignment horizontal="center" vertical="center" wrapText="1"/>
    </xf>
    <xf numFmtId="0" fontId="6" fillId="4" borderId="36" xfId="0" applyFont="1" applyFill="1" applyBorder="1" applyAlignment="1" applyProtection="1">
      <alignment horizontal="center" vertical="center" wrapText="1"/>
    </xf>
    <xf numFmtId="0" fontId="6" fillId="4" borderId="43" xfId="0" applyFont="1" applyFill="1" applyBorder="1" applyAlignment="1" applyProtection="1">
      <alignment horizontal="center" vertical="center" wrapText="1"/>
    </xf>
    <xf numFmtId="1" fontId="6" fillId="5" borderId="46" xfId="0" applyNumberFormat="1" applyFont="1" applyFill="1" applyBorder="1" applyAlignment="1" applyProtection="1">
      <alignment horizontal="center" vertical="center" wrapText="1"/>
      <protection locked="0"/>
    </xf>
    <xf numFmtId="1" fontId="6" fillId="5" borderId="48" xfId="0" applyNumberFormat="1" applyFont="1" applyFill="1" applyBorder="1" applyAlignment="1" applyProtection="1">
      <alignment horizontal="center" vertical="center" wrapText="1"/>
      <protection locked="0"/>
    </xf>
    <xf numFmtId="1" fontId="6" fillId="5" borderId="51" xfId="0" applyNumberFormat="1" applyFont="1" applyFill="1" applyBorder="1" applyAlignment="1" applyProtection="1">
      <alignment horizontal="center" vertical="center" wrapText="1"/>
      <protection locked="0"/>
    </xf>
    <xf numFmtId="1" fontId="6" fillId="5" borderId="50" xfId="0" applyNumberFormat="1" applyFont="1" applyFill="1" applyBorder="1" applyAlignment="1" applyProtection="1">
      <alignment horizontal="center" vertical="center" wrapText="1"/>
      <protection locked="0"/>
    </xf>
    <xf numFmtId="1" fontId="6" fillId="5" borderId="54" xfId="0" applyNumberFormat="1" applyFont="1" applyFill="1" applyBorder="1" applyAlignment="1" applyProtection="1">
      <alignment horizontal="center" vertical="center" wrapText="1"/>
      <protection locked="0"/>
    </xf>
    <xf numFmtId="1" fontId="6" fillId="5" borderId="53" xfId="0" applyNumberFormat="1" applyFont="1" applyFill="1" applyBorder="1" applyAlignment="1" applyProtection="1">
      <alignment horizontal="center" vertical="center" wrapText="1"/>
      <protection locked="0"/>
    </xf>
    <xf numFmtId="0" fontId="6" fillId="7" borderId="50" xfId="0" applyFont="1" applyFill="1" applyBorder="1" applyAlignment="1" applyProtection="1">
      <alignment horizontal="center" vertical="center" wrapText="1"/>
      <protection locked="0"/>
    </xf>
    <xf numFmtId="0" fontId="6" fillId="7" borderId="48" xfId="0" applyFont="1" applyFill="1" applyBorder="1" applyAlignment="1" applyProtection="1">
      <alignment horizontal="center" vertical="center" wrapText="1"/>
      <protection locked="0"/>
    </xf>
    <xf numFmtId="1" fontId="9" fillId="3" borderId="35" xfId="0" applyNumberFormat="1" applyFont="1" applyFill="1" applyBorder="1" applyAlignment="1" applyProtection="1">
      <alignment horizontal="center" vertical="center" wrapText="1"/>
      <protection locked="0"/>
    </xf>
    <xf numFmtId="1" fontId="9" fillId="3" borderId="26" xfId="0" applyNumberFormat="1" applyFont="1" applyFill="1" applyBorder="1" applyAlignment="1" applyProtection="1">
      <alignment horizontal="center" vertical="center" wrapText="1"/>
      <protection locked="0"/>
    </xf>
    <xf numFmtId="0" fontId="9" fillId="4" borderId="36" xfId="0" applyFont="1" applyFill="1" applyBorder="1" applyAlignment="1" applyProtection="1">
      <alignment horizontal="center" vertical="center" wrapText="1"/>
    </xf>
    <xf numFmtId="0" fontId="7" fillId="2" borderId="9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6" fillId="0" borderId="0" xfId="0" applyFont="1" applyAlignment="1">
      <alignment horizontal="left"/>
    </xf>
    <xf numFmtId="0" fontId="8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1" fontId="3" fillId="2" borderId="1" xfId="0" applyNumberFormat="1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0" fillId="2" borderId="7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74;&#1086;&#1076;%20&#1090;&#1072;&#1073;.%2010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74;&#1086;&#1076;%20&#1090;&#1072;&#1073;.%2050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грат"/>
      <sheetName val="Балтийск"/>
      <sheetName val="Гвардейск"/>
      <sheetName val="Гурьевск"/>
      <sheetName val="Гусев"/>
      <sheetName val="Зеленоградск"/>
      <sheetName val="Краснознаменск"/>
      <sheetName val="Ладушкин"/>
      <sheetName val="Мамоново"/>
      <sheetName val="Неман"/>
      <sheetName val="Нестеров"/>
      <sheetName val="Озерск"/>
      <sheetName val="Пионерск"/>
      <sheetName val="Полесск"/>
      <sheetName val="Правдинск"/>
      <sheetName val="Светлый"/>
      <sheetName val="Светлогорск"/>
      <sheetName val="Славск"/>
      <sheetName val="Советск"/>
      <sheetName val="Черняховск"/>
      <sheetName val="ГП1"/>
      <sheetName val="ГП2"/>
      <sheetName val="ГП3"/>
      <sheetName val="ГБ1"/>
      <sheetName val="ГБ2"/>
      <sheetName val="ГБ3"/>
      <sheetName val="Дорожная"/>
      <sheetName val="Пирогова"/>
      <sheetName val="ВМКГ"/>
      <sheetName val="МСЧ МВД"/>
      <sheetName val="БФУ"/>
      <sheetName val="ЦГКБ"/>
      <sheetName val="СВОД"/>
    </sheetNames>
    <sheetDataSet>
      <sheetData sheetId="0">
        <row r="7">
          <cell r="E7">
            <v>994</v>
          </cell>
        </row>
        <row r="8">
          <cell r="E8">
            <v>1231</v>
          </cell>
        </row>
        <row r="9">
          <cell r="E9">
            <v>694</v>
          </cell>
        </row>
        <row r="10">
          <cell r="E10">
            <v>2919</v>
          </cell>
        </row>
      </sheetData>
      <sheetData sheetId="1">
        <row r="7">
          <cell r="E7">
            <v>1480</v>
          </cell>
        </row>
        <row r="8">
          <cell r="E8">
            <v>1590</v>
          </cell>
        </row>
        <row r="9">
          <cell r="E9">
            <v>1309</v>
          </cell>
        </row>
        <row r="10">
          <cell r="E10">
            <v>4379</v>
          </cell>
        </row>
      </sheetData>
      <sheetData sheetId="2">
        <row r="7">
          <cell r="E7">
            <v>1928</v>
          </cell>
        </row>
        <row r="8">
          <cell r="E8">
            <v>1753</v>
          </cell>
        </row>
        <row r="9">
          <cell r="E9">
            <v>321</v>
          </cell>
        </row>
        <row r="10">
          <cell r="E10">
            <v>4002</v>
          </cell>
        </row>
      </sheetData>
      <sheetData sheetId="3">
        <row r="7">
          <cell r="E7">
            <v>3165</v>
          </cell>
        </row>
        <row r="8">
          <cell r="E8">
            <v>3310</v>
          </cell>
        </row>
        <row r="9">
          <cell r="E9">
            <v>2031</v>
          </cell>
        </row>
        <row r="10">
          <cell r="E10">
            <v>8506</v>
          </cell>
        </row>
      </sheetData>
      <sheetData sheetId="4">
        <row r="7">
          <cell r="E7">
            <v>1166</v>
          </cell>
        </row>
        <row r="8">
          <cell r="E8">
            <v>1204</v>
          </cell>
        </row>
        <row r="9">
          <cell r="E9">
            <v>646</v>
          </cell>
        </row>
      </sheetData>
      <sheetData sheetId="5">
        <row r="7">
          <cell r="E7">
            <v>1506</v>
          </cell>
        </row>
        <row r="8">
          <cell r="E8">
            <v>1625</v>
          </cell>
        </row>
        <row r="9">
          <cell r="E9">
            <v>1536</v>
          </cell>
        </row>
      </sheetData>
      <sheetData sheetId="6">
        <row r="7">
          <cell r="E7">
            <v>555</v>
          </cell>
        </row>
        <row r="8">
          <cell r="E8">
            <v>697</v>
          </cell>
        </row>
        <row r="9">
          <cell r="E9">
            <v>387</v>
          </cell>
        </row>
      </sheetData>
      <sheetData sheetId="7">
        <row r="7">
          <cell r="E7">
            <v>349</v>
          </cell>
        </row>
        <row r="8">
          <cell r="E8">
            <v>390</v>
          </cell>
        </row>
      </sheetData>
      <sheetData sheetId="8">
        <row r="7">
          <cell r="E7">
            <v>553</v>
          </cell>
        </row>
        <row r="8">
          <cell r="E8">
            <v>616</v>
          </cell>
        </row>
        <row r="9">
          <cell r="E9">
            <v>402</v>
          </cell>
        </row>
      </sheetData>
      <sheetData sheetId="9">
        <row r="7">
          <cell r="E7">
            <v>842</v>
          </cell>
        </row>
        <row r="8">
          <cell r="E8">
            <v>987</v>
          </cell>
        </row>
        <row r="9">
          <cell r="E9">
            <v>893</v>
          </cell>
        </row>
      </sheetData>
      <sheetData sheetId="10">
        <row r="7">
          <cell r="E7">
            <v>532</v>
          </cell>
        </row>
        <row r="8">
          <cell r="E8">
            <v>888</v>
          </cell>
        </row>
        <row r="9">
          <cell r="E9">
            <v>691</v>
          </cell>
        </row>
      </sheetData>
      <sheetData sheetId="11">
        <row r="7">
          <cell r="E7">
            <v>342</v>
          </cell>
        </row>
        <row r="8">
          <cell r="E8">
            <v>373</v>
          </cell>
        </row>
        <row r="9">
          <cell r="E9">
            <v>542</v>
          </cell>
        </row>
      </sheetData>
      <sheetData sheetId="12">
        <row r="7">
          <cell r="E7">
            <v>383</v>
          </cell>
        </row>
        <row r="8">
          <cell r="E8">
            <v>516</v>
          </cell>
        </row>
        <row r="9">
          <cell r="E9">
            <v>499</v>
          </cell>
        </row>
      </sheetData>
      <sheetData sheetId="13">
        <row r="7">
          <cell r="E7">
            <v>1029</v>
          </cell>
        </row>
        <row r="8">
          <cell r="E8">
            <v>1148</v>
          </cell>
        </row>
        <row r="9">
          <cell r="E9">
            <v>648</v>
          </cell>
        </row>
      </sheetData>
      <sheetData sheetId="14">
        <row r="7">
          <cell r="E7">
            <v>778</v>
          </cell>
        </row>
        <row r="8">
          <cell r="E8">
            <v>866</v>
          </cell>
        </row>
        <row r="9">
          <cell r="E9">
            <v>655</v>
          </cell>
        </row>
      </sheetData>
      <sheetData sheetId="15">
        <row r="7">
          <cell r="E7">
            <v>1406</v>
          </cell>
        </row>
        <row r="8">
          <cell r="E8">
            <v>1645</v>
          </cell>
        </row>
        <row r="9">
          <cell r="E9">
            <v>1165</v>
          </cell>
        </row>
      </sheetData>
      <sheetData sheetId="16">
        <row r="7">
          <cell r="E7">
            <v>857</v>
          </cell>
        </row>
        <row r="8">
          <cell r="E8">
            <v>739</v>
          </cell>
        </row>
        <row r="9">
          <cell r="E9">
            <v>475</v>
          </cell>
        </row>
      </sheetData>
      <sheetData sheetId="17">
        <row r="7">
          <cell r="E7">
            <v>935</v>
          </cell>
        </row>
        <row r="8">
          <cell r="E8">
            <v>1243</v>
          </cell>
        </row>
        <row r="9">
          <cell r="E9">
            <v>656</v>
          </cell>
        </row>
      </sheetData>
      <sheetData sheetId="18">
        <row r="7">
          <cell r="E7">
            <v>1787</v>
          </cell>
        </row>
        <row r="8">
          <cell r="E8">
            <v>2467</v>
          </cell>
        </row>
        <row r="9">
          <cell r="E9">
            <v>1442</v>
          </cell>
        </row>
      </sheetData>
      <sheetData sheetId="19">
        <row r="7">
          <cell r="E7">
            <v>2174</v>
          </cell>
        </row>
        <row r="8">
          <cell r="E8">
            <v>2678</v>
          </cell>
        </row>
        <row r="9">
          <cell r="E9">
            <v>2005</v>
          </cell>
        </row>
      </sheetData>
      <sheetData sheetId="20">
        <row r="7">
          <cell r="E7">
            <v>4752</v>
          </cell>
        </row>
        <row r="8">
          <cell r="E8">
            <v>5888</v>
          </cell>
        </row>
        <row r="9">
          <cell r="E9">
            <v>4385</v>
          </cell>
        </row>
      </sheetData>
      <sheetData sheetId="21">
        <row r="7">
          <cell r="E7">
            <v>3797</v>
          </cell>
        </row>
        <row r="8">
          <cell r="E8">
            <v>4541</v>
          </cell>
        </row>
        <row r="9">
          <cell r="E9">
            <v>3065</v>
          </cell>
        </row>
      </sheetData>
      <sheetData sheetId="22">
        <row r="7">
          <cell r="E7">
            <v>868</v>
          </cell>
        </row>
        <row r="8">
          <cell r="E8">
            <v>910</v>
          </cell>
        </row>
        <row r="9">
          <cell r="E9">
            <v>566</v>
          </cell>
        </row>
      </sheetData>
      <sheetData sheetId="23">
        <row r="7">
          <cell r="E7">
            <v>2604</v>
          </cell>
        </row>
        <row r="8">
          <cell r="E8">
            <v>3100</v>
          </cell>
        </row>
        <row r="9">
          <cell r="E9">
            <v>1643</v>
          </cell>
        </row>
      </sheetData>
      <sheetData sheetId="24">
        <row r="7">
          <cell r="E7">
            <v>1295</v>
          </cell>
        </row>
        <row r="8">
          <cell r="E8">
            <v>1555</v>
          </cell>
        </row>
        <row r="9">
          <cell r="E9">
            <v>1620</v>
          </cell>
        </row>
      </sheetData>
      <sheetData sheetId="25">
        <row r="7">
          <cell r="E7">
            <v>3423</v>
          </cell>
        </row>
        <row r="8">
          <cell r="E8">
            <v>6228</v>
          </cell>
        </row>
        <row r="9">
          <cell r="E9">
            <v>2850</v>
          </cell>
        </row>
      </sheetData>
      <sheetData sheetId="26">
        <row r="7">
          <cell r="E7">
            <v>347</v>
          </cell>
        </row>
        <row r="8">
          <cell r="E8">
            <v>722</v>
          </cell>
        </row>
        <row r="9">
          <cell r="E9">
            <v>538</v>
          </cell>
        </row>
      </sheetData>
      <sheetData sheetId="27">
        <row r="7">
          <cell r="E7">
            <v>41</v>
          </cell>
        </row>
        <row r="8">
          <cell r="E8">
            <v>193</v>
          </cell>
        </row>
        <row r="9">
          <cell r="E9">
            <v>189</v>
          </cell>
        </row>
      </sheetData>
      <sheetData sheetId="28">
        <row r="7">
          <cell r="E7">
            <v>42</v>
          </cell>
        </row>
        <row r="8">
          <cell r="E8">
            <v>500</v>
          </cell>
        </row>
        <row r="9">
          <cell r="E9">
            <v>710</v>
          </cell>
        </row>
      </sheetData>
      <sheetData sheetId="29">
        <row r="7">
          <cell r="E7">
            <v>0</v>
          </cell>
        </row>
        <row r="8">
          <cell r="E8">
            <v>0</v>
          </cell>
        </row>
        <row r="9">
          <cell r="E9">
            <v>0</v>
          </cell>
        </row>
      </sheetData>
      <sheetData sheetId="30">
        <row r="7">
          <cell r="E7">
            <v>216</v>
          </cell>
        </row>
        <row r="8">
          <cell r="E8">
            <v>0</v>
          </cell>
        </row>
        <row r="9">
          <cell r="E9">
            <v>0</v>
          </cell>
        </row>
      </sheetData>
      <sheetData sheetId="31">
        <row r="7">
          <cell r="E7">
            <v>5566</v>
          </cell>
        </row>
        <row r="8">
          <cell r="E8">
            <v>6231</v>
          </cell>
        </row>
        <row r="9">
          <cell r="E9">
            <v>4736</v>
          </cell>
        </row>
      </sheetData>
      <sheetData sheetId="32">
        <row r="7">
          <cell r="E7">
            <v>45712</v>
          </cell>
        </row>
        <row r="8">
          <cell r="E8">
            <v>55834</v>
          </cell>
        </row>
        <row r="9">
          <cell r="E9">
            <v>37530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гратионовск"/>
      <sheetName val="Балтийск"/>
      <sheetName val="Гвардейск"/>
      <sheetName val="Гурьевск"/>
      <sheetName val="Гусев"/>
      <sheetName val="Зеленоградск"/>
      <sheetName val="Краснознаменск"/>
      <sheetName val="Ладушкин"/>
      <sheetName val="Мамоново"/>
      <sheetName val="Неман"/>
      <sheetName val="Нестеров"/>
      <sheetName val="Озерск"/>
      <sheetName val="Пионерск"/>
      <sheetName val="Полесск"/>
      <sheetName val="Правдинск"/>
      <sheetName val="Светлый"/>
      <sheetName val="Светлогорск"/>
      <sheetName val="Славск"/>
      <sheetName val="Советск"/>
      <sheetName val="Черняховск"/>
      <sheetName val="ГП1"/>
      <sheetName val="ГП2"/>
      <sheetName val="ГП3"/>
      <sheetName val="ГБ1"/>
      <sheetName val="ГБ2"/>
      <sheetName val="ГБ3"/>
      <sheetName val="Дорожная"/>
      <sheetName val="Пирогова"/>
      <sheetName val="ВМКГ"/>
      <sheetName val="МСЧ МВД"/>
      <sheetName val="БФУ"/>
      <sheetName val="ЦГКБ"/>
      <sheetName val="Свод"/>
    </sheetNames>
    <sheetDataSet>
      <sheetData sheetId="0">
        <row r="74">
          <cell r="P74">
            <v>1361</v>
          </cell>
        </row>
      </sheetData>
      <sheetData sheetId="1">
        <row r="74">
          <cell r="P74">
            <v>493</v>
          </cell>
        </row>
      </sheetData>
      <sheetData sheetId="2">
        <row r="74">
          <cell r="P74">
            <v>413</v>
          </cell>
        </row>
      </sheetData>
      <sheetData sheetId="3">
        <row r="74">
          <cell r="P74">
            <v>5297</v>
          </cell>
        </row>
      </sheetData>
      <sheetData sheetId="4">
        <row r="74">
          <cell r="P74">
            <v>124</v>
          </cell>
        </row>
      </sheetData>
      <sheetData sheetId="5">
        <row r="74">
          <cell r="P74">
            <v>361</v>
          </cell>
        </row>
      </sheetData>
      <sheetData sheetId="6">
        <row r="74">
          <cell r="P74">
            <v>1463</v>
          </cell>
        </row>
      </sheetData>
      <sheetData sheetId="7">
        <row r="74">
          <cell r="P74">
            <v>0</v>
          </cell>
        </row>
      </sheetData>
      <sheetData sheetId="8">
        <row r="74">
          <cell r="P74">
            <v>337</v>
          </cell>
        </row>
      </sheetData>
      <sheetData sheetId="9">
        <row r="74">
          <cell r="P74">
            <v>0</v>
          </cell>
        </row>
      </sheetData>
      <sheetData sheetId="10">
        <row r="74">
          <cell r="P74">
            <v>2545</v>
          </cell>
        </row>
      </sheetData>
      <sheetData sheetId="11">
        <row r="74">
          <cell r="P74">
            <v>2</v>
          </cell>
        </row>
      </sheetData>
      <sheetData sheetId="12">
        <row r="74">
          <cell r="P74">
            <v>39</v>
          </cell>
        </row>
      </sheetData>
      <sheetData sheetId="13">
        <row r="74">
          <cell r="P74">
            <v>0</v>
          </cell>
        </row>
      </sheetData>
      <sheetData sheetId="14">
        <row r="74">
          <cell r="P74">
            <v>0</v>
          </cell>
        </row>
      </sheetData>
      <sheetData sheetId="15">
        <row r="74">
          <cell r="P74">
            <v>218</v>
          </cell>
        </row>
      </sheetData>
      <sheetData sheetId="16">
        <row r="74">
          <cell r="P74">
            <v>78</v>
          </cell>
        </row>
      </sheetData>
      <sheetData sheetId="17">
        <row r="74">
          <cell r="P74">
            <v>38</v>
          </cell>
        </row>
      </sheetData>
      <sheetData sheetId="18">
        <row r="74">
          <cell r="P74">
            <v>15</v>
          </cell>
        </row>
      </sheetData>
      <sheetData sheetId="19">
        <row r="74">
          <cell r="P74">
            <v>0</v>
          </cell>
        </row>
      </sheetData>
      <sheetData sheetId="20">
        <row r="74">
          <cell r="P74">
            <v>0</v>
          </cell>
        </row>
      </sheetData>
      <sheetData sheetId="21">
        <row r="74">
          <cell r="P74">
            <v>6433</v>
          </cell>
        </row>
      </sheetData>
      <sheetData sheetId="22">
        <row r="74">
          <cell r="P74">
            <v>969</v>
          </cell>
        </row>
      </sheetData>
      <sheetData sheetId="23">
        <row r="74">
          <cell r="P74">
            <v>2120</v>
          </cell>
        </row>
      </sheetData>
      <sheetData sheetId="24">
        <row r="74">
          <cell r="P74">
            <v>2</v>
          </cell>
        </row>
      </sheetData>
      <sheetData sheetId="25">
        <row r="74">
          <cell r="P74">
            <v>0</v>
          </cell>
        </row>
      </sheetData>
      <sheetData sheetId="26">
        <row r="74">
          <cell r="P74">
            <v>116</v>
          </cell>
        </row>
      </sheetData>
      <sheetData sheetId="27">
        <row r="74">
          <cell r="P74">
            <v>0</v>
          </cell>
        </row>
      </sheetData>
      <sheetData sheetId="28">
        <row r="74">
          <cell r="P74">
            <v>1347</v>
          </cell>
        </row>
      </sheetData>
      <sheetData sheetId="29">
        <row r="74">
          <cell r="P74">
            <v>0</v>
          </cell>
        </row>
      </sheetData>
      <sheetData sheetId="30">
        <row r="74">
          <cell r="P74">
            <v>0</v>
          </cell>
        </row>
      </sheetData>
      <sheetData sheetId="31">
        <row r="74">
          <cell r="P74">
            <v>159</v>
          </cell>
        </row>
      </sheetData>
      <sheetData sheetId="32">
        <row r="74">
          <cell r="P74">
            <v>23930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1" t="s">
        <v>1</v>
      </c>
      <c r="Q1" s="91"/>
      <c r="R1" s="91"/>
      <c r="S1" s="91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2"/>
      <c r="Q2" s="92"/>
      <c r="R2" s="93"/>
      <c r="S2" s="94"/>
    </row>
    <row r="3" spans="1:23" s="4" customFormat="1" ht="16.5" customHeight="1" thickBot="1" x14ac:dyDescent="0.3">
      <c r="A3" s="95" t="s">
        <v>3</v>
      </c>
      <c r="B3" s="97" t="s">
        <v>4</v>
      </c>
      <c r="C3" s="97" t="s">
        <v>5</v>
      </c>
      <c r="D3" s="100" t="s">
        <v>6</v>
      </c>
      <c r="E3" s="101"/>
      <c r="F3" s="101"/>
      <c r="G3" s="102"/>
      <c r="H3" s="100" t="s">
        <v>7</v>
      </c>
      <c r="I3" s="101"/>
      <c r="J3" s="101"/>
      <c r="K3" s="102"/>
      <c r="L3" s="100" t="s">
        <v>8</v>
      </c>
      <c r="M3" s="101"/>
      <c r="N3" s="101"/>
      <c r="O3" s="102"/>
      <c r="P3" s="103" t="s">
        <v>9</v>
      </c>
      <c r="Q3" s="104"/>
      <c r="R3" s="104"/>
      <c r="S3" s="105"/>
      <c r="T3" s="85" t="s">
        <v>10</v>
      </c>
      <c r="U3" s="86"/>
      <c r="V3" s="86"/>
      <c r="W3" s="3"/>
    </row>
    <row r="4" spans="1:23" s="4" customFormat="1" ht="32.25" thickBot="1" x14ac:dyDescent="0.3">
      <c r="A4" s="96"/>
      <c r="B4" s="98"/>
      <c r="C4" s="99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[1]Баграт!$E$7</f>
        <v>994</v>
      </c>
      <c r="U5" s="23">
        <f>[1]Баграт!$E$8</f>
        <v>1231</v>
      </c>
      <c r="V5" s="23">
        <f>[1]Баграт!$E$9</f>
        <v>694</v>
      </c>
      <c r="W5" s="23">
        <f>[1]Баграт!$E$10</f>
        <v>2919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8</v>
      </c>
      <c r="E6" s="69">
        <v>15</v>
      </c>
      <c r="F6" s="69">
        <v>21</v>
      </c>
      <c r="G6" s="71">
        <f>D6+E6+F6</f>
        <v>44</v>
      </c>
      <c r="H6" s="27">
        <v>5</v>
      </c>
      <c r="I6" s="69">
        <v>38</v>
      </c>
      <c r="J6" s="69">
        <v>19</v>
      </c>
      <c r="K6" s="29">
        <f>H6+I6+J6</f>
        <v>62</v>
      </c>
      <c r="L6" s="30">
        <f t="shared" ref="L6:N16" si="0">D6+H6</f>
        <v>13</v>
      </c>
      <c r="M6" s="31">
        <f t="shared" si="0"/>
        <v>53</v>
      </c>
      <c r="N6" s="31">
        <f t="shared" si="0"/>
        <v>40</v>
      </c>
      <c r="O6" s="32">
        <f>L6+M6+N6</f>
        <v>106</v>
      </c>
      <c r="P6" s="33">
        <f>L6/T5</f>
        <v>1.3078470824949699E-2</v>
      </c>
      <c r="Q6" s="33">
        <f>M6/U5</f>
        <v>4.3054427294882208E-2</v>
      </c>
      <c r="R6" s="33">
        <f>N6/V5</f>
        <v>5.7636887608069162E-2</v>
      </c>
      <c r="S6" s="33">
        <f>O6/W5</f>
        <v>3.6313806097978761E-2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16</v>
      </c>
      <c r="E7" s="70">
        <v>10</v>
      </c>
      <c r="F7" s="70">
        <v>9</v>
      </c>
      <c r="G7" s="72">
        <f t="shared" ref="G7:G16" si="1">D7+E7+F7</f>
        <v>35</v>
      </c>
      <c r="H7" s="38">
        <v>9</v>
      </c>
      <c r="I7" s="70">
        <v>22</v>
      </c>
      <c r="J7" s="70">
        <v>6</v>
      </c>
      <c r="K7" s="40">
        <f t="shared" ref="K7:K16" si="2">H7+I7+J7</f>
        <v>37</v>
      </c>
      <c r="L7" s="41">
        <f t="shared" si="0"/>
        <v>25</v>
      </c>
      <c r="M7" s="42">
        <f t="shared" si="0"/>
        <v>32</v>
      </c>
      <c r="N7" s="42">
        <f t="shared" si="0"/>
        <v>15</v>
      </c>
      <c r="O7" s="43">
        <f>L7+M7+N7</f>
        <v>72</v>
      </c>
      <c r="P7" s="33">
        <f>L7/T5</f>
        <v>2.5150905432595575E-2</v>
      </c>
      <c r="Q7" s="33">
        <f>M7/U5</f>
        <v>2.5995125913891144E-2</v>
      </c>
      <c r="R7" s="33">
        <f>N7/V5</f>
        <v>2.1613832853025938E-2</v>
      </c>
      <c r="S7" s="33">
        <f>O7/W5</f>
        <v>2.4665981500513873E-2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38</v>
      </c>
      <c r="E8" s="70">
        <v>43</v>
      </c>
      <c r="F8" s="70">
        <v>28</v>
      </c>
      <c r="G8" s="72">
        <f t="shared" si="1"/>
        <v>109</v>
      </c>
      <c r="H8" s="38">
        <v>37</v>
      </c>
      <c r="I8" s="70">
        <v>77</v>
      </c>
      <c r="J8" s="70">
        <v>38</v>
      </c>
      <c r="K8" s="40">
        <f t="shared" si="2"/>
        <v>152</v>
      </c>
      <c r="L8" s="41">
        <f t="shared" si="0"/>
        <v>75</v>
      </c>
      <c r="M8" s="42">
        <f t="shared" si="0"/>
        <v>120</v>
      </c>
      <c r="N8" s="42">
        <f t="shared" si="0"/>
        <v>66</v>
      </c>
      <c r="O8" s="43">
        <f t="shared" ref="O8:O16" si="3">L8+M8+N8</f>
        <v>261</v>
      </c>
      <c r="P8" s="33">
        <f>L8/T5</f>
        <v>7.5452716297786715E-2</v>
      </c>
      <c r="Q8" s="33">
        <f>M8/U5</f>
        <v>9.7481722177091792E-2</v>
      </c>
      <c r="R8" s="33">
        <f>N8/V5</f>
        <v>9.5100864553314124E-2</v>
      </c>
      <c r="S8" s="33">
        <f>O8/W5</f>
        <v>8.9414182939362791E-2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225</v>
      </c>
      <c r="E9" s="70">
        <v>148</v>
      </c>
      <c r="F9" s="70">
        <v>37</v>
      </c>
      <c r="G9" s="72">
        <f t="shared" si="1"/>
        <v>410</v>
      </c>
      <c r="H9" s="38">
        <v>91</v>
      </c>
      <c r="I9" s="70">
        <v>64</v>
      </c>
      <c r="J9" s="70">
        <v>7</v>
      </c>
      <c r="K9" s="40">
        <f t="shared" si="2"/>
        <v>162</v>
      </c>
      <c r="L9" s="41">
        <f t="shared" si="0"/>
        <v>316</v>
      </c>
      <c r="M9" s="42">
        <f t="shared" si="0"/>
        <v>212</v>
      </c>
      <c r="N9" s="42">
        <f t="shared" si="0"/>
        <v>44</v>
      </c>
      <c r="O9" s="43">
        <f t="shared" si="3"/>
        <v>572</v>
      </c>
      <c r="P9" s="33">
        <f>L9/T5</f>
        <v>0.31790744466800802</v>
      </c>
      <c r="Q9" s="33">
        <f>M9/U5</f>
        <v>0.17221770917952883</v>
      </c>
      <c r="R9" s="33">
        <f>N9/V5</f>
        <v>6.3400576368876083E-2</v>
      </c>
      <c r="S9" s="33">
        <f>O9/W5</f>
        <v>0.1959575196985269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8</v>
      </c>
      <c r="E10" s="70">
        <v>6</v>
      </c>
      <c r="F10" s="70">
        <v>6</v>
      </c>
      <c r="G10" s="72">
        <f t="shared" si="1"/>
        <v>20</v>
      </c>
      <c r="H10" s="38">
        <v>1</v>
      </c>
      <c r="I10" s="70">
        <v>4</v>
      </c>
      <c r="J10" s="70"/>
      <c r="K10" s="40">
        <f t="shared" si="2"/>
        <v>5</v>
      </c>
      <c r="L10" s="41">
        <f t="shared" si="0"/>
        <v>9</v>
      </c>
      <c r="M10" s="42">
        <f t="shared" si="0"/>
        <v>10</v>
      </c>
      <c r="N10" s="42">
        <f t="shared" si="0"/>
        <v>6</v>
      </c>
      <c r="O10" s="43">
        <f t="shared" si="3"/>
        <v>25</v>
      </c>
      <c r="P10" s="33">
        <f>L10/T5</f>
        <v>9.0543259557344068E-3</v>
      </c>
      <c r="Q10" s="33">
        <f>M10/U5</f>
        <v>8.1234768480909821E-3</v>
      </c>
      <c r="R10" s="33">
        <f>N10/V5</f>
        <v>8.6455331412103754E-3</v>
      </c>
      <c r="S10" s="33">
        <f>O10/W5</f>
        <v>8.5645769099006504E-3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21</v>
      </c>
      <c r="E12" s="70">
        <v>24</v>
      </c>
      <c r="F12" s="70">
        <v>40</v>
      </c>
      <c r="G12" s="72">
        <f t="shared" si="1"/>
        <v>85</v>
      </c>
      <c r="H12" s="38">
        <v>18</v>
      </c>
      <c r="I12" s="70">
        <v>21</v>
      </c>
      <c r="J12" s="70">
        <v>36</v>
      </c>
      <c r="K12" s="40">
        <f t="shared" si="2"/>
        <v>75</v>
      </c>
      <c r="L12" s="41">
        <f t="shared" si="0"/>
        <v>39</v>
      </c>
      <c r="M12" s="42">
        <f t="shared" si="0"/>
        <v>45</v>
      </c>
      <c r="N12" s="42">
        <f t="shared" si="0"/>
        <v>76</v>
      </c>
      <c r="O12" s="43">
        <f t="shared" si="3"/>
        <v>160</v>
      </c>
      <c r="P12" s="33">
        <f>L12/T5</f>
        <v>3.9235412474849095E-2</v>
      </c>
      <c r="Q12" s="33">
        <f>M12/U5</f>
        <v>3.6555645816409424E-2</v>
      </c>
      <c r="R12" s="33">
        <f>N12/V5</f>
        <v>0.10951008645533142</v>
      </c>
      <c r="S12" s="33">
        <f>O12/W5</f>
        <v>5.4813292223364167E-2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49</v>
      </c>
      <c r="E13" s="70">
        <v>29</v>
      </c>
      <c r="F13" s="70">
        <v>37</v>
      </c>
      <c r="G13" s="72">
        <f t="shared" si="1"/>
        <v>115</v>
      </c>
      <c r="H13" s="38">
        <v>26</v>
      </c>
      <c r="I13" s="70">
        <v>41</v>
      </c>
      <c r="J13" s="70">
        <v>43</v>
      </c>
      <c r="K13" s="40">
        <f t="shared" si="2"/>
        <v>110</v>
      </c>
      <c r="L13" s="41">
        <f t="shared" si="0"/>
        <v>75</v>
      </c>
      <c r="M13" s="42">
        <f t="shared" si="0"/>
        <v>70</v>
      </c>
      <c r="N13" s="42">
        <f t="shared" si="0"/>
        <v>80</v>
      </c>
      <c r="O13" s="43">
        <f t="shared" si="3"/>
        <v>225</v>
      </c>
      <c r="P13" s="33">
        <f>L13/T5</f>
        <v>7.5452716297786715E-2</v>
      </c>
      <c r="Q13" s="33">
        <f>M13/U5</f>
        <v>5.686433793663688E-2</v>
      </c>
      <c r="R13" s="33">
        <f>N13/V5</f>
        <v>0.11527377521613832</v>
      </c>
      <c r="S13" s="33">
        <f>O13/W5</f>
        <v>7.7081192189105863E-2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38</v>
      </c>
      <c r="E14" s="70">
        <v>29</v>
      </c>
      <c r="F14" s="70">
        <v>6</v>
      </c>
      <c r="G14" s="72">
        <f t="shared" si="1"/>
        <v>73</v>
      </c>
      <c r="H14" s="38">
        <v>23</v>
      </c>
      <c r="I14" s="70">
        <v>25</v>
      </c>
      <c r="J14" s="70">
        <v>2</v>
      </c>
      <c r="K14" s="40">
        <f t="shared" si="2"/>
        <v>50</v>
      </c>
      <c r="L14" s="41">
        <f t="shared" si="0"/>
        <v>61</v>
      </c>
      <c r="M14" s="42">
        <f t="shared" si="0"/>
        <v>54</v>
      </c>
      <c r="N14" s="42">
        <f t="shared" si="0"/>
        <v>8</v>
      </c>
      <c r="O14" s="43">
        <f t="shared" si="3"/>
        <v>123</v>
      </c>
      <c r="P14" s="33">
        <f>L14/T5</f>
        <v>6.1368209255533199E-2</v>
      </c>
      <c r="Q14" s="33">
        <f>M14/U5</f>
        <v>4.3866774979691305E-2</v>
      </c>
      <c r="R14" s="33">
        <f>N14/V5</f>
        <v>1.1527377521613832E-2</v>
      </c>
      <c r="S14" s="33">
        <f>O14/W5</f>
        <v>4.2137718396711203E-2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>
        <v>6</v>
      </c>
      <c r="F15" s="70"/>
      <c r="G15" s="72">
        <f t="shared" si="1"/>
        <v>6</v>
      </c>
      <c r="H15" s="38">
        <v>1</v>
      </c>
      <c r="I15" s="70"/>
      <c r="J15" s="70">
        <v>4</v>
      </c>
      <c r="K15" s="40">
        <f t="shared" si="2"/>
        <v>5</v>
      </c>
      <c r="L15" s="41">
        <f t="shared" si="0"/>
        <v>1</v>
      </c>
      <c r="M15" s="42">
        <f t="shared" si="0"/>
        <v>6</v>
      </c>
      <c r="N15" s="42">
        <f t="shared" si="0"/>
        <v>4</v>
      </c>
      <c r="O15" s="43">
        <f t="shared" si="3"/>
        <v>11</v>
      </c>
      <c r="P15" s="33">
        <f>L15/T5</f>
        <v>1.006036217303823E-3</v>
      </c>
      <c r="Q15" s="33">
        <f>M15/U5</f>
        <v>4.87408610885459E-3</v>
      </c>
      <c r="R15" s="33">
        <f>N15/V5</f>
        <v>5.763688760806916E-3</v>
      </c>
      <c r="S15" s="33">
        <f>O15/W5</f>
        <v>3.7684138403562863E-3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87" t="s">
        <v>35</v>
      </c>
      <c r="B18" s="87"/>
      <c r="C18" s="87"/>
      <c r="D18" s="87"/>
      <c r="E18" s="87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88" t="s">
        <v>38</v>
      </c>
      <c r="M19" s="88"/>
      <c r="N19" s="88"/>
      <c r="O19" s="89"/>
      <c r="P19" s="62">
        <f>[2]Багратионовск!$P$74</f>
        <v>1361</v>
      </c>
      <c r="Q19" s="56"/>
      <c r="R19" s="56"/>
      <c r="S19" s="56"/>
    </row>
    <row r="20" spans="1:19" s="4" customFormat="1" ht="15.75" x14ac:dyDescent="0.25">
      <c r="A20" s="63" t="s">
        <v>39</v>
      </c>
      <c r="B20" s="87" t="s">
        <v>40</v>
      </c>
      <c r="C20" s="87"/>
      <c r="D20" s="87"/>
      <c r="E20" s="87"/>
      <c r="F20" s="87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1" t="s">
        <v>1</v>
      </c>
      <c r="Q1" s="91"/>
      <c r="R1" s="91"/>
      <c r="S1" s="91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2"/>
      <c r="Q2" s="92"/>
      <c r="R2" s="93"/>
      <c r="S2" s="94"/>
    </row>
    <row r="3" spans="1:23" s="4" customFormat="1" ht="16.5" customHeight="1" thickBot="1" x14ac:dyDescent="0.3">
      <c r="A3" s="95" t="s">
        <v>3</v>
      </c>
      <c r="B3" s="97" t="s">
        <v>4</v>
      </c>
      <c r="C3" s="97" t="s">
        <v>5</v>
      </c>
      <c r="D3" s="100" t="s">
        <v>6</v>
      </c>
      <c r="E3" s="101"/>
      <c r="F3" s="101"/>
      <c r="G3" s="102"/>
      <c r="H3" s="100" t="s">
        <v>7</v>
      </c>
      <c r="I3" s="101"/>
      <c r="J3" s="101"/>
      <c r="K3" s="102"/>
      <c r="L3" s="100" t="s">
        <v>8</v>
      </c>
      <c r="M3" s="101"/>
      <c r="N3" s="101"/>
      <c r="O3" s="102"/>
      <c r="P3" s="103" t="s">
        <v>9</v>
      </c>
      <c r="Q3" s="104"/>
      <c r="R3" s="104"/>
      <c r="S3" s="105"/>
      <c r="T3" s="85" t="s">
        <v>10</v>
      </c>
      <c r="U3" s="86"/>
      <c r="V3" s="86"/>
      <c r="W3" s="3"/>
    </row>
    <row r="4" spans="1:23" s="4" customFormat="1" ht="32.25" thickBot="1" x14ac:dyDescent="0.3">
      <c r="A4" s="96"/>
      <c r="B4" s="98"/>
      <c r="C4" s="99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[1]Неман!$E$7</f>
        <v>842</v>
      </c>
      <c r="U5" s="23">
        <f>[1]Неман!$E$8</f>
        <v>987</v>
      </c>
      <c r="V5" s="23">
        <f>[1]Неман!$E$9</f>
        <v>893</v>
      </c>
      <c r="W5" s="23">
        <f>SUM(T5:V5)</f>
        <v>2722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/>
      <c r="F6" s="69"/>
      <c r="G6" s="71">
        <f>D6+E6+F6</f>
        <v>0</v>
      </c>
      <c r="H6" s="27"/>
      <c r="I6" s="69"/>
      <c r="J6" s="69"/>
      <c r="K6" s="29">
        <f>H6+I6+J6</f>
        <v>0</v>
      </c>
      <c r="L6" s="30">
        <f t="shared" ref="L6:N16" si="0">D6+H6</f>
        <v>0</v>
      </c>
      <c r="M6" s="31">
        <f t="shared" si="0"/>
        <v>0</v>
      </c>
      <c r="N6" s="31">
        <f t="shared" si="0"/>
        <v>0</v>
      </c>
      <c r="O6" s="32">
        <f>L6+M6+N6</f>
        <v>0</v>
      </c>
      <c r="P6" s="33">
        <f>L6/T5</f>
        <v>0</v>
      </c>
      <c r="Q6" s="33">
        <f>M6/U5</f>
        <v>0</v>
      </c>
      <c r="R6" s="33">
        <f>N6/V5</f>
        <v>0</v>
      </c>
      <c r="S6" s="33">
        <f>O6/W5</f>
        <v>0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/>
      <c r="F7" s="70"/>
      <c r="G7" s="72">
        <f t="shared" ref="G7:G16" si="1">D7+E7+F7</f>
        <v>0</v>
      </c>
      <c r="H7" s="38"/>
      <c r="I7" s="70"/>
      <c r="J7" s="70"/>
      <c r="K7" s="40">
        <f t="shared" ref="K7:K16" si="2">H7+I7+J7</f>
        <v>0</v>
      </c>
      <c r="L7" s="41">
        <f t="shared" si="0"/>
        <v>0</v>
      </c>
      <c r="M7" s="42">
        <f t="shared" si="0"/>
        <v>0</v>
      </c>
      <c r="N7" s="42">
        <f t="shared" si="0"/>
        <v>0</v>
      </c>
      <c r="O7" s="43">
        <f>L7+M7+N7</f>
        <v>0</v>
      </c>
      <c r="P7" s="33">
        <f>L7/T5</f>
        <v>0</v>
      </c>
      <c r="Q7" s="33">
        <f>M7/U5</f>
        <v>0</v>
      </c>
      <c r="R7" s="33">
        <f>N7/V5</f>
        <v>0</v>
      </c>
      <c r="S7" s="33">
        <f>O7/W5</f>
        <v>0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5</v>
      </c>
      <c r="E8" s="70">
        <v>36</v>
      </c>
      <c r="F8" s="70">
        <v>32</v>
      </c>
      <c r="G8" s="72">
        <f t="shared" si="1"/>
        <v>73</v>
      </c>
      <c r="H8" s="38">
        <v>8</v>
      </c>
      <c r="I8" s="70">
        <v>69</v>
      </c>
      <c r="J8" s="70">
        <v>54</v>
      </c>
      <c r="K8" s="40">
        <f t="shared" si="2"/>
        <v>131</v>
      </c>
      <c r="L8" s="41">
        <f t="shared" si="0"/>
        <v>13</v>
      </c>
      <c r="M8" s="42">
        <f t="shared" si="0"/>
        <v>105</v>
      </c>
      <c r="N8" s="42">
        <f t="shared" si="0"/>
        <v>86</v>
      </c>
      <c r="O8" s="43">
        <f t="shared" ref="O8:O16" si="3">L8+M8+N8</f>
        <v>204</v>
      </c>
      <c r="P8" s="33">
        <f>L8/T5</f>
        <v>1.5439429928741092E-2</v>
      </c>
      <c r="Q8" s="33">
        <f>M8/U5</f>
        <v>0.10638297872340426</v>
      </c>
      <c r="R8" s="33">
        <f>N8/V5</f>
        <v>9.6304591265397532E-2</v>
      </c>
      <c r="S8" s="33">
        <f>O8/W5</f>
        <v>7.4944893460690665E-2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40</v>
      </c>
      <c r="E9" s="70">
        <v>55</v>
      </c>
      <c r="F9" s="70">
        <v>37</v>
      </c>
      <c r="G9" s="72">
        <f t="shared" si="1"/>
        <v>132</v>
      </c>
      <c r="H9" s="38">
        <v>7</v>
      </c>
      <c r="I9" s="70">
        <v>13</v>
      </c>
      <c r="J9" s="70">
        <v>3</v>
      </c>
      <c r="K9" s="40">
        <f t="shared" si="2"/>
        <v>23</v>
      </c>
      <c r="L9" s="41">
        <f t="shared" si="0"/>
        <v>47</v>
      </c>
      <c r="M9" s="42">
        <f t="shared" si="0"/>
        <v>68</v>
      </c>
      <c r="N9" s="42">
        <f t="shared" si="0"/>
        <v>40</v>
      </c>
      <c r="O9" s="43">
        <f t="shared" si="3"/>
        <v>155</v>
      </c>
      <c r="P9" s="33">
        <f>L9/T5</f>
        <v>5.5819477434679333E-2</v>
      </c>
      <c r="Q9" s="33">
        <f>M9/U5</f>
        <v>6.889564336372847E-2</v>
      </c>
      <c r="R9" s="33">
        <f>N9/V5</f>
        <v>4.4792833146696527E-2</v>
      </c>
      <c r="S9" s="33">
        <f>O9/W5</f>
        <v>5.6943423952975754E-2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3</v>
      </c>
      <c r="E10" s="70">
        <v>4</v>
      </c>
      <c r="F10" s="70">
        <v>1</v>
      </c>
      <c r="G10" s="72">
        <f t="shared" si="1"/>
        <v>8</v>
      </c>
      <c r="H10" s="38">
        <v>1</v>
      </c>
      <c r="I10" s="70">
        <v>3</v>
      </c>
      <c r="J10" s="70"/>
      <c r="K10" s="40">
        <f t="shared" si="2"/>
        <v>4</v>
      </c>
      <c r="L10" s="41">
        <f t="shared" si="0"/>
        <v>4</v>
      </c>
      <c r="M10" s="42">
        <f t="shared" si="0"/>
        <v>7</v>
      </c>
      <c r="N10" s="42">
        <f t="shared" si="0"/>
        <v>1</v>
      </c>
      <c r="O10" s="43">
        <f t="shared" si="3"/>
        <v>12</v>
      </c>
      <c r="P10" s="33">
        <f>L10/T5</f>
        <v>4.7505938242280287E-3</v>
      </c>
      <c r="Q10" s="33">
        <f>M10/U5</f>
        <v>7.0921985815602835E-3</v>
      </c>
      <c r="R10" s="33">
        <f>N10/V5</f>
        <v>1.1198208286674132E-3</v>
      </c>
      <c r="S10" s="33">
        <f>O10/W5</f>
        <v>4.40852314474651E-3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14</v>
      </c>
      <c r="E12" s="70">
        <v>15</v>
      </c>
      <c r="F12" s="70">
        <v>21</v>
      </c>
      <c r="G12" s="72">
        <f t="shared" si="1"/>
        <v>50</v>
      </c>
      <c r="H12" s="38">
        <v>16</v>
      </c>
      <c r="I12" s="70">
        <v>24</v>
      </c>
      <c r="J12" s="70">
        <v>18</v>
      </c>
      <c r="K12" s="40">
        <f t="shared" si="2"/>
        <v>58</v>
      </c>
      <c r="L12" s="41">
        <f t="shared" si="0"/>
        <v>30</v>
      </c>
      <c r="M12" s="42">
        <f t="shared" si="0"/>
        <v>39</v>
      </c>
      <c r="N12" s="42">
        <f t="shared" si="0"/>
        <v>39</v>
      </c>
      <c r="O12" s="43">
        <f t="shared" si="3"/>
        <v>108</v>
      </c>
      <c r="P12" s="33">
        <f>L12/T5</f>
        <v>3.5629453681710214E-2</v>
      </c>
      <c r="Q12" s="33">
        <f>M12/U5</f>
        <v>3.9513677811550151E-2</v>
      </c>
      <c r="R12" s="33">
        <f>N12/V5</f>
        <v>4.3673012318029114E-2</v>
      </c>
      <c r="S12" s="33">
        <f>O12/W5</f>
        <v>3.9676708302718591E-2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18</v>
      </c>
      <c r="E13" s="70">
        <v>23</v>
      </c>
      <c r="F13" s="70">
        <v>19</v>
      </c>
      <c r="G13" s="72">
        <f t="shared" si="1"/>
        <v>60</v>
      </c>
      <c r="H13" s="38">
        <v>23</v>
      </c>
      <c r="I13" s="70">
        <v>36</v>
      </c>
      <c r="J13" s="70">
        <v>29</v>
      </c>
      <c r="K13" s="40">
        <f t="shared" si="2"/>
        <v>88</v>
      </c>
      <c r="L13" s="41">
        <f t="shared" si="0"/>
        <v>41</v>
      </c>
      <c r="M13" s="42">
        <f t="shared" si="0"/>
        <v>59</v>
      </c>
      <c r="N13" s="42">
        <f t="shared" si="0"/>
        <v>48</v>
      </c>
      <c r="O13" s="43">
        <f t="shared" si="3"/>
        <v>148</v>
      </c>
      <c r="P13" s="33">
        <f>L13/T5</f>
        <v>4.8693586698337295E-2</v>
      </c>
      <c r="Q13" s="33">
        <f>M13/U5</f>
        <v>5.9777102330293819E-2</v>
      </c>
      <c r="R13" s="33">
        <f>N13/V5</f>
        <v>5.3751399776035831E-2</v>
      </c>
      <c r="S13" s="33">
        <f>O13/W5</f>
        <v>5.4371785451873621E-2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72">
        <f t="shared" si="1"/>
        <v>0</v>
      </c>
      <c r="H14" s="38"/>
      <c r="I14" s="70"/>
      <c r="J14" s="70"/>
      <c r="K14" s="40">
        <f t="shared" si="2"/>
        <v>0</v>
      </c>
      <c r="L14" s="41">
        <f t="shared" si="0"/>
        <v>0</v>
      </c>
      <c r="M14" s="42">
        <f t="shared" si="0"/>
        <v>0</v>
      </c>
      <c r="N14" s="42">
        <f t="shared" si="0"/>
        <v>0</v>
      </c>
      <c r="O14" s="43">
        <f t="shared" si="3"/>
        <v>0</v>
      </c>
      <c r="P14" s="33">
        <f>L14/T5</f>
        <v>0</v>
      </c>
      <c r="Q14" s="33">
        <f>M14/U5</f>
        <v>0</v>
      </c>
      <c r="R14" s="33">
        <f>N14/V5</f>
        <v>0</v>
      </c>
      <c r="S14" s="33">
        <f>O14/W5</f>
        <v>0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/>
      <c r="F15" s="70"/>
      <c r="G15" s="72">
        <f t="shared" si="1"/>
        <v>0</v>
      </c>
      <c r="H15" s="38"/>
      <c r="I15" s="70"/>
      <c r="J15" s="70"/>
      <c r="K15" s="40">
        <f t="shared" si="2"/>
        <v>0</v>
      </c>
      <c r="L15" s="41">
        <f t="shared" si="0"/>
        <v>0</v>
      </c>
      <c r="M15" s="42">
        <f t="shared" si="0"/>
        <v>0</v>
      </c>
      <c r="N15" s="42">
        <f t="shared" si="0"/>
        <v>0</v>
      </c>
      <c r="O15" s="43">
        <f t="shared" si="3"/>
        <v>0</v>
      </c>
      <c r="P15" s="33">
        <f>L15/T5</f>
        <v>0</v>
      </c>
      <c r="Q15" s="33">
        <f>M15/U5</f>
        <v>0</v>
      </c>
      <c r="R15" s="33">
        <f>N15/V5</f>
        <v>0</v>
      </c>
      <c r="S15" s="33">
        <f>O15/W5</f>
        <v>0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87" t="s">
        <v>35</v>
      </c>
      <c r="B18" s="87"/>
      <c r="C18" s="87"/>
      <c r="D18" s="87"/>
      <c r="E18" s="87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 t="e">
        <f>H19/P19</f>
        <v>#DIV/0!</v>
      </c>
      <c r="L19" s="88" t="s">
        <v>38</v>
      </c>
      <c r="M19" s="88"/>
      <c r="N19" s="88"/>
      <c r="O19" s="89"/>
      <c r="P19" s="62">
        <f>[2]Неман!$P$74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87" t="s">
        <v>40</v>
      </c>
      <c r="C20" s="87"/>
      <c r="D20" s="87"/>
      <c r="E20" s="87"/>
      <c r="F20" s="87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FF00"/>
  </sheetPr>
  <dimension ref="A1:W32"/>
  <sheetViews>
    <sheetView topLeftCell="A13" workbookViewId="0">
      <selection activeCell="L25" sqref="L25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1" t="s">
        <v>1</v>
      </c>
      <c r="Q1" s="91"/>
      <c r="R1" s="91"/>
      <c r="S1" s="91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2"/>
      <c r="Q2" s="92"/>
      <c r="R2" s="93"/>
      <c r="S2" s="94"/>
    </row>
    <row r="3" spans="1:23" s="4" customFormat="1" ht="16.5" customHeight="1" thickBot="1" x14ac:dyDescent="0.3">
      <c r="A3" s="95" t="s">
        <v>3</v>
      </c>
      <c r="B3" s="97" t="s">
        <v>4</v>
      </c>
      <c r="C3" s="97" t="s">
        <v>5</v>
      </c>
      <c r="D3" s="100" t="s">
        <v>6</v>
      </c>
      <c r="E3" s="101"/>
      <c r="F3" s="101"/>
      <c r="G3" s="102"/>
      <c r="H3" s="100" t="s">
        <v>7</v>
      </c>
      <c r="I3" s="101"/>
      <c r="J3" s="101"/>
      <c r="K3" s="102"/>
      <c r="L3" s="100" t="s">
        <v>8</v>
      </c>
      <c r="M3" s="101"/>
      <c r="N3" s="101"/>
      <c r="O3" s="102"/>
      <c r="P3" s="103" t="s">
        <v>9</v>
      </c>
      <c r="Q3" s="104"/>
      <c r="R3" s="104"/>
      <c r="S3" s="105"/>
      <c r="T3" s="85" t="s">
        <v>10</v>
      </c>
      <c r="U3" s="86"/>
      <c r="V3" s="86"/>
      <c r="W3" s="3"/>
    </row>
    <row r="4" spans="1:23" s="4" customFormat="1" ht="32.25" thickBot="1" x14ac:dyDescent="0.3">
      <c r="A4" s="96"/>
      <c r="B4" s="98"/>
      <c r="C4" s="99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[1]Нестеров!$E$7</f>
        <v>532</v>
      </c>
      <c r="U5" s="23">
        <f>[1]Нестеров!$E$8</f>
        <v>888</v>
      </c>
      <c r="V5" s="23">
        <f>[1]Нестеров!$E$9</f>
        <v>691</v>
      </c>
      <c r="W5" s="23">
        <f>SUM(T5:V5)</f>
        <v>2111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2</v>
      </c>
      <c r="E6" s="69">
        <v>8</v>
      </c>
      <c r="F6" s="69">
        <v>20</v>
      </c>
      <c r="G6" s="71">
        <f>D6+E6+F6</f>
        <v>30</v>
      </c>
      <c r="H6" s="27">
        <v>1</v>
      </c>
      <c r="I6" s="69">
        <v>7</v>
      </c>
      <c r="J6" s="69">
        <v>21</v>
      </c>
      <c r="K6" s="29">
        <f>H6+I6+J6</f>
        <v>29</v>
      </c>
      <c r="L6" s="30">
        <f t="shared" ref="L6:N16" si="0">D6+H6</f>
        <v>3</v>
      </c>
      <c r="M6" s="31">
        <f t="shared" si="0"/>
        <v>15</v>
      </c>
      <c r="N6" s="31">
        <f t="shared" si="0"/>
        <v>41</v>
      </c>
      <c r="O6" s="32">
        <f>L6+M6+N6</f>
        <v>59</v>
      </c>
      <c r="P6" s="33">
        <f>L6/T5</f>
        <v>5.6390977443609019E-3</v>
      </c>
      <c r="Q6" s="33">
        <f>M6/U5</f>
        <v>1.6891891891891893E-2</v>
      </c>
      <c r="R6" s="33">
        <f>N6/V5</f>
        <v>5.9334298118668596E-2</v>
      </c>
      <c r="S6" s="33">
        <f>O6/W5</f>
        <v>2.7948839412600662E-2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2</v>
      </c>
      <c r="E7" s="70">
        <v>24</v>
      </c>
      <c r="F7" s="70">
        <v>36</v>
      </c>
      <c r="G7" s="72">
        <f t="shared" ref="G7:G16" si="1">D7+E7+F7</f>
        <v>62</v>
      </c>
      <c r="H7" s="38"/>
      <c r="I7" s="70">
        <v>38</v>
      </c>
      <c r="J7" s="70">
        <v>35</v>
      </c>
      <c r="K7" s="40">
        <f t="shared" ref="K7:K16" si="2">H7+I7+J7</f>
        <v>73</v>
      </c>
      <c r="L7" s="41">
        <f t="shared" si="0"/>
        <v>2</v>
      </c>
      <c r="M7" s="42">
        <f t="shared" si="0"/>
        <v>62</v>
      </c>
      <c r="N7" s="42">
        <f t="shared" si="0"/>
        <v>71</v>
      </c>
      <c r="O7" s="43">
        <f>L7+M7+N7</f>
        <v>135</v>
      </c>
      <c r="P7" s="33">
        <f>L7/T5</f>
        <v>3.7593984962406013E-3</v>
      </c>
      <c r="Q7" s="33">
        <f>M7/U5</f>
        <v>6.9819819819819814E-2</v>
      </c>
      <c r="R7" s="33">
        <f>N7/V5</f>
        <v>0.10274963820549927</v>
      </c>
      <c r="S7" s="33">
        <f>O7/W5</f>
        <v>6.3950734249171012E-2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56</v>
      </c>
      <c r="E8" s="70">
        <v>140</v>
      </c>
      <c r="F8" s="70">
        <v>109</v>
      </c>
      <c r="G8" s="72">
        <f t="shared" si="1"/>
        <v>305</v>
      </c>
      <c r="H8" s="38">
        <v>88</v>
      </c>
      <c r="I8" s="70">
        <v>317</v>
      </c>
      <c r="J8" s="70">
        <v>314</v>
      </c>
      <c r="K8" s="40">
        <f t="shared" si="2"/>
        <v>719</v>
      </c>
      <c r="L8" s="41">
        <f t="shared" si="0"/>
        <v>144</v>
      </c>
      <c r="M8" s="42">
        <f t="shared" si="0"/>
        <v>457</v>
      </c>
      <c r="N8" s="42">
        <f t="shared" si="0"/>
        <v>423</v>
      </c>
      <c r="O8" s="43">
        <f t="shared" ref="O8:O16" si="3">L8+M8+N8</f>
        <v>1024</v>
      </c>
      <c r="P8" s="33">
        <f>L8/T5</f>
        <v>0.27067669172932329</v>
      </c>
      <c r="Q8" s="33">
        <f>M8/U5</f>
        <v>0.51463963963963966</v>
      </c>
      <c r="R8" s="33">
        <f>N8/V5</f>
        <v>0.61215629522431259</v>
      </c>
      <c r="S8" s="33">
        <f>O8/W5</f>
        <v>0.48507816200852677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108</v>
      </c>
      <c r="E9" s="70">
        <v>152</v>
      </c>
      <c r="F9" s="70">
        <v>50</v>
      </c>
      <c r="G9" s="72">
        <f t="shared" si="1"/>
        <v>310</v>
      </c>
      <c r="H9" s="38">
        <v>50</v>
      </c>
      <c r="I9" s="70">
        <v>66</v>
      </c>
      <c r="J9" s="70">
        <v>14</v>
      </c>
      <c r="K9" s="40">
        <f t="shared" si="2"/>
        <v>130</v>
      </c>
      <c r="L9" s="41">
        <f t="shared" si="0"/>
        <v>158</v>
      </c>
      <c r="M9" s="42">
        <f t="shared" si="0"/>
        <v>218</v>
      </c>
      <c r="N9" s="42">
        <f t="shared" si="0"/>
        <v>64</v>
      </c>
      <c r="O9" s="43">
        <f t="shared" si="3"/>
        <v>440</v>
      </c>
      <c r="P9" s="33">
        <f>L9/T5</f>
        <v>0.29699248120300753</v>
      </c>
      <c r="Q9" s="33">
        <f>M9/U5</f>
        <v>0.24549549549549549</v>
      </c>
      <c r="R9" s="33">
        <f>N9/V5</f>
        <v>9.2619392185238777E-2</v>
      </c>
      <c r="S9" s="33">
        <f>O9/W5</f>
        <v>0.20843202273803885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1</v>
      </c>
      <c r="E10" s="70">
        <v>8</v>
      </c>
      <c r="F10" s="70">
        <v>1</v>
      </c>
      <c r="G10" s="72">
        <f t="shared" si="1"/>
        <v>10</v>
      </c>
      <c r="H10" s="38">
        <v>1</v>
      </c>
      <c r="I10" s="70">
        <v>2</v>
      </c>
      <c r="J10" s="70"/>
      <c r="K10" s="40">
        <f t="shared" si="2"/>
        <v>3</v>
      </c>
      <c r="L10" s="41">
        <f t="shared" si="0"/>
        <v>2</v>
      </c>
      <c r="M10" s="42">
        <f t="shared" si="0"/>
        <v>10</v>
      </c>
      <c r="N10" s="42">
        <f t="shared" si="0"/>
        <v>1</v>
      </c>
      <c r="O10" s="43">
        <f t="shared" si="3"/>
        <v>13</v>
      </c>
      <c r="P10" s="33">
        <f>L10/T5</f>
        <v>3.7593984962406013E-3</v>
      </c>
      <c r="Q10" s="33">
        <f>M10/U5</f>
        <v>1.1261261261261261E-2</v>
      </c>
      <c r="R10" s="33">
        <f>N10/V5</f>
        <v>1.4471780028943559E-3</v>
      </c>
      <c r="S10" s="33">
        <f>O10/W5</f>
        <v>6.1582188536238747E-3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13</v>
      </c>
      <c r="E12" s="70">
        <v>42</v>
      </c>
      <c r="F12" s="70">
        <v>57</v>
      </c>
      <c r="G12" s="72">
        <f t="shared" si="1"/>
        <v>112</v>
      </c>
      <c r="H12" s="38">
        <v>23</v>
      </c>
      <c r="I12" s="70">
        <v>77</v>
      </c>
      <c r="J12" s="70">
        <v>120</v>
      </c>
      <c r="K12" s="40">
        <f t="shared" si="2"/>
        <v>220</v>
      </c>
      <c r="L12" s="41">
        <f t="shared" si="0"/>
        <v>36</v>
      </c>
      <c r="M12" s="42">
        <f t="shared" si="0"/>
        <v>119</v>
      </c>
      <c r="N12" s="42">
        <f t="shared" si="0"/>
        <v>177</v>
      </c>
      <c r="O12" s="43">
        <f t="shared" si="3"/>
        <v>332</v>
      </c>
      <c r="P12" s="33">
        <f>L12/T5</f>
        <v>6.7669172932330823E-2</v>
      </c>
      <c r="Q12" s="33">
        <f>M12/U5</f>
        <v>0.134009009009009</v>
      </c>
      <c r="R12" s="33">
        <f>N12/V5</f>
        <v>0.25615050651230103</v>
      </c>
      <c r="S12" s="33">
        <f>O12/W5</f>
        <v>0.15727143533870203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217</v>
      </c>
      <c r="E13" s="70">
        <v>182</v>
      </c>
      <c r="F13" s="70">
        <v>184</v>
      </c>
      <c r="G13" s="72">
        <f t="shared" si="1"/>
        <v>583</v>
      </c>
      <c r="H13" s="38">
        <v>222</v>
      </c>
      <c r="I13" s="70">
        <v>444</v>
      </c>
      <c r="J13" s="70">
        <v>355</v>
      </c>
      <c r="K13" s="40">
        <f t="shared" si="2"/>
        <v>1021</v>
      </c>
      <c r="L13" s="41">
        <f t="shared" si="0"/>
        <v>439</v>
      </c>
      <c r="M13" s="42">
        <f t="shared" si="0"/>
        <v>626</v>
      </c>
      <c r="N13" s="42">
        <f t="shared" si="0"/>
        <v>539</v>
      </c>
      <c r="O13" s="43">
        <f t="shared" si="3"/>
        <v>1604</v>
      </c>
      <c r="P13" s="33">
        <f>L13/T5</f>
        <v>0.82518796992481203</v>
      </c>
      <c r="Q13" s="33">
        <f>M13/U5</f>
        <v>0.70495495495495497</v>
      </c>
      <c r="R13" s="33">
        <f>N13/V5</f>
        <v>0.78002894356005792</v>
      </c>
      <c r="S13" s="33">
        <f>O13/W5</f>
        <v>0.75982946470866886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15</v>
      </c>
      <c r="E14" s="70">
        <v>33</v>
      </c>
      <c r="F14" s="70">
        <v>28</v>
      </c>
      <c r="G14" s="72">
        <f t="shared" si="1"/>
        <v>76</v>
      </c>
      <c r="H14" s="38">
        <v>24</v>
      </c>
      <c r="I14" s="70">
        <v>69</v>
      </c>
      <c r="J14" s="70">
        <v>61</v>
      </c>
      <c r="K14" s="40">
        <f t="shared" si="2"/>
        <v>154</v>
      </c>
      <c r="L14" s="41">
        <f t="shared" si="0"/>
        <v>39</v>
      </c>
      <c r="M14" s="42">
        <f t="shared" si="0"/>
        <v>102</v>
      </c>
      <c r="N14" s="42">
        <f t="shared" si="0"/>
        <v>89</v>
      </c>
      <c r="O14" s="43">
        <f t="shared" si="3"/>
        <v>230</v>
      </c>
      <c r="P14" s="33">
        <f>L14/T5</f>
        <v>7.3308270676691725E-2</v>
      </c>
      <c r="Q14" s="33">
        <f>M14/U5</f>
        <v>0.11486486486486487</v>
      </c>
      <c r="R14" s="33">
        <f>N14/V5</f>
        <v>0.12879884225759769</v>
      </c>
      <c r="S14" s="33">
        <f>O14/W5</f>
        <v>0.10895310279488395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>
        <v>22</v>
      </c>
      <c r="F15" s="70">
        <v>49</v>
      </c>
      <c r="G15" s="72">
        <f t="shared" si="1"/>
        <v>71</v>
      </c>
      <c r="H15" s="38"/>
      <c r="I15" s="70">
        <v>68</v>
      </c>
      <c r="J15" s="70">
        <v>39</v>
      </c>
      <c r="K15" s="40">
        <f t="shared" si="2"/>
        <v>107</v>
      </c>
      <c r="L15" s="41">
        <f t="shared" si="0"/>
        <v>0</v>
      </c>
      <c r="M15" s="42">
        <f t="shared" si="0"/>
        <v>90</v>
      </c>
      <c r="N15" s="42">
        <f t="shared" si="0"/>
        <v>88</v>
      </c>
      <c r="O15" s="43">
        <f t="shared" si="3"/>
        <v>178</v>
      </c>
      <c r="P15" s="33">
        <f>L15/T5</f>
        <v>0</v>
      </c>
      <c r="Q15" s="33">
        <f>M15/U5</f>
        <v>0.10135135135135136</v>
      </c>
      <c r="R15" s="33">
        <f>N15/V5</f>
        <v>0.12735166425470332</v>
      </c>
      <c r="S15" s="33">
        <f>O15/W5</f>
        <v>8.4320227380388441E-2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>
        <v>8</v>
      </c>
      <c r="F16" s="49">
        <v>4</v>
      </c>
      <c r="G16" s="73">
        <f t="shared" si="1"/>
        <v>12</v>
      </c>
      <c r="H16" s="48"/>
      <c r="I16" s="49">
        <v>15</v>
      </c>
      <c r="J16" s="49">
        <v>8</v>
      </c>
      <c r="K16" s="50">
        <f t="shared" si="2"/>
        <v>23</v>
      </c>
      <c r="L16" s="51">
        <f t="shared" si="0"/>
        <v>0</v>
      </c>
      <c r="M16" s="52">
        <f t="shared" si="0"/>
        <v>23</v>
      </c>
      <c r="N16" s="52">
        <f t="shared" si="0"/>
        <v>12</v>
      </c>
      <c r="O16" s="53">
        <f t="shared" si="3"/>
        <v>35</v>
      </c>
      <c r="P16" s="33">
        <f>L16/T5</f>
        <v>0</v>
      </c>
      <c r="Q16" s="33">
        <f>M16/U5</f>
        <v>2.59009009009009E-2</v>
      </c>
      <c r="R16" s="33">
        <f>N16/V5</f>
        <v>1.7366136034732273E-2</v>
      </c>
      <c r="S16" s="33">
        <f>O16/W5</f>
        <v>1.6579819990525817E-2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87" t="s">
        <v>35</v>
      </c>
      <c r="B18" s="87"/>
      <c r="C18" s="87"/>
      <c r="D18" s="87"/>
      <c r="E18" s="87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43</v>
      </c>
      <c r="I19" s="60" t="s">
        <v>37</v>
      </c>
      <c r="J19" s="61">
        <f>H19/P19</f>
        <v>1.6895874263261296E-2</v>
      </c>
      <c r="L19" s="88" t="s">
        <v>38</v>
      </c>
      <c r="M19" s="88"/>
      <c r="N19" s="88"/>
      <c r="O19" s="89"/>
      <c r="P19" s="62">
        <f>[2]Нестеров!$P$74</f>
        <v>2545</v>
      </c>
      <c r="Q19" s="56"/>
      <c r="R19" s="56"/>
      <c r="S19" s="56"/>
    </row>
    <row r="20" spans="1:19" s="4" customFormat="1" ht="15.75" x14ac:dyDescent="0.25">
      <c r="A20" s="63" t="s">
        <v>39</v>
      </c>
      <c r="B20" s="87" t="s">
        <v>40</v>
      </c>
      <c r="C20" s="87"/>
      <c r="D20" s="87"/>
      <c r="E20" s="87"/>
      <c r="F20" s="87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>
        <v>13</v>
      </c>
      <c r="L21" s="60" t="s">
        <v>37</v>
      </c>
      <c r="M21" s="65">
        <f>K21/O10</f>
        <v>1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tabColor rgb="FFFFFF00"/>
  </sheetPr>
  <dimension ref="A1:W32"/>
  <sheetViews>
    <sheetView workbookViewId="0">
      <selection activeCell="F10" sqref="F10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1" t="s">
        <v>1</v>
      </c>
      <c r="Q1" s="91"/>
      <c r="R1" s="91"/>
      <c r="S1" s="91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2"/>
      <c r="Q2" s="92"/>
      <c r="R2" s="93"/>
      <c r="S2" s="94"/>
    </row>
    <row r="3" spans="1:23" s="4" customFormat="1" ht="16.5" customHeight="1" thickBot="1" x14ac:dyDescent="0.3">
      <c r="A3" s="95" t="s">
        <v>3</v>
      </c>
      <c r="B3" s="97" t="s">
        <v>4</v>
      </c>
      <c r="C3" s="97" t="s">
        <v>5</v>
      </c>
      <c r="D3" s="100" t="s">
        <v>6</v>
      </c>
      <c r="E3" s="101"/>
      <c r="F3" s="101"/>
      <c r="G3" s="102"/>
      <c r="H3" s="100" t="s">
        <v>7</v>
      </c>
      <c r="I3" s="101"/>
      <c r="J3" s="101"/>
      <c r="K3" s="102"/>
      <c r="L3" s="100" t="s">
        <v>8</v>
      </c>
      <c r="M3" s="101"/>
      <c r="N3" s="101"/>
      <c r="O3" s="102"/>
      <c r="P3" s="103" t="s">
        <v>9</v>
      </c>
      <c r="Q3" s="104"/>
      <c r="R3" s="104"/>
      <c r="S3" s="105"/>
      <c r="T3" s="85" t="s">
        <v>10</v>
      </c>
      <c r="U3" s="86"/>
      <c r="V3" s="86"/>
      <c r="W3" s="3"/>
    </row>
    <row r="4" spans="1:23" s="4" customFormat="1" ht="32.25" thickBot="1" x14ac:dyDescent="0.3">
      <c r="A4" s="96"/>
      <c r="B4" s="98"/>
      <c r="C4" s="99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[1]Озерск!$E$7</f>
        <v>342</v>
      </c>
      <c r="U5" s="23">
        <f>[1]Озерск!$E$8</f>
        <v>373</v>
      </c>
      <c r="V5" s="23">
        <f>[1]Озерск!$E$9</f>
        <v>542</v>
      </c>
      <c r="W5" s="23">
        <f>SUM(T5:V5)</f>
        <v>1257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79">
        <v>1</v>
      </c>
      <c r="E6" s="74">
        <v>1</v>
      </c>
      <c r="F6" s="74">
        <v>6</v>
      </c>
      <c r="G6" s="66">
        <f>D6+E6+F6</f>
        <v>8</v>
      </c>
      <c r="H6" s="79">
        <v>1</v>
      </c>
      <c r="I6" s="74">
        <v>8</v>
      </c>
      <c r="J6" s="74">
        <v>9</v>
      </c>
      <c r="K6" s="29">
        <f>H6+I6+J6</f>
        <v>18</v>
      </c>
      <c r="L6" s="30">
        <f t="shared" ref="L6:N16" si="0">D6+H6</f>
        <v>2</v>
      </c>
      <c r="M6" s="31">
        <f t="shared" si="0"/>
        <v>9</v>
      </c>
      <c r="N6" s="31">
        <f t="shared" si="0"/>
        <v>15</v>
      </c>
      <c r="O6" s="32">
        <f>L6+M6+N6</f>
        <v>26</v>
      </c>
      <c r="P6" s="33">
        <f>L6/T5</f>
        <v>5.8479532163742687E-3</v>
      </c>
      <c r="Q6" s="33">
        <f>M6/U5</f>
        <v>2.4128686327077747E-2</v>
      </c>
      <c r="R6" s="33">
        <f>N6/V5</f>
        <v>2.7675276752767528E-2</v>
      </c>
      <c r="S6" s="33">
        <f>O6/W5</f>
        <v>2.0684168655529037E-2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77"/>
      <c r="E7" s="75">
        <v>2</v>
      </c>
      <c r="F7" s="75">
        <v>1</v>
      </c>
      <c r="G7" s="67">
        <f t="shared" ref="G7:G16" si="1">D7+E7+F7</f>
        <v>3</v>
      </c>
      <c r="H7" s="77"/>
      <c r="I7" s="75">
        <v>1</v>
      </c>
      <c r="J7" s="75">
        <v>5</v>
      </c>
      <c r="K7" s="40">
        <f t="shared" ref="K7:K16" si="2">H7+I7+J7</f>
        <v>6</v>
      </c>
      <c r="L7" s="41">
        <f t="shared" si="0"/>
        <v>0</v>
      </c>
      <c r="M7" s="42">
        <f t="shared" si="0"/>
        <v>3</v>
      </c>
      <c r="N7" s="42">
        <f t="shared" si="0"/>
        <v>6</v>
      </c>
      <c r="O7" s="43">
        <f>L7+M7+N7</f>
        <v>9</v>
      </c>
      <c r="P7" s="33">
        <f>L7/T5</f>
        <v>0</v>
      </c>
      <c r="Q7" s="33">
        <f>M7/U5</f>
        <v>8.0428954423592495E-3</v>
      </c>
      <c r="R7" s="33">
        <f>N7/V5</f>
        <v>1.107011070110701E-2</v>
      </c>
      <c r="S7" s="33">
        <f>O7/W5</f>
        <v>7.1599045346062056E-3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77"/>
      <c r="E8" s="75">
        <v>3</v>
      </c>
      <c r="F8" s="75">
        <v>1</v>
      </c>
      <c r="G8" s="67">
        <f t="shared" si="1"/>
        <v>4</v>
      </c>
      <c r="H8" s="77"/>
      <c r="I8" s="75"/>
      <c r="J8" s="75">
        <v>8</v>
      </c>
      <c r="K8" s="40">
        <f t="shared" si="2"/>
        <v>8</v>
      </c>
      <c r="L8" s="41">
        <f t="shared" si="0"/>
        <v>0</v>
      </c>
      <c r="M8" s="42">
        <f t="shared" si="0"/>
        <v>3</v>
      </c>
      <c r="N8" s="42">
        <f t="shared" si="0"/>
        <v>9</v>
      </c>
      <c r="O8" s="43">
        <f t="shared" ref="O8:O16" si="3">L8+M8+N8</f>
        <v>12</v>
      </c>
      <c r="P8" s="33">
        <f>L8/T5</f>
        <v>0</v>
      </c>
      <c r="Q8" s="33">
        <f>M8/U5</f>
        <v>8.0428954423592495E-3</v>
      </c>
      <c r="R8" s="33">
        <f>N8/V5</f>
        <v>1.6605166051660517E-2</v>
      </c>
      <c r="S8" s="33">
        <f>O8/W5</f>
        <v>9.5465393794749408E-3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77">
        <v>56</v>
      </c>
      <c r="E9" s="75">
        <v>71</v>
      </c>
      <c r="F9" s="75">
        <v>15</v>
      </c>
      <c r="G9" s="67">
        <f t="shared" si="1"/>
        <v>142</v>
      </c>
      <c r="H9" s="77">
        <v>3</v>
      </c>
      <c r="I9" s="75">
        <v>12</v>
      </c>
      <c r="J9" s="75">
        <v>1</v>
      </c>
      <c r="K9" s="40">
        <f t="shared" si="2"/>
        <v>16</v>
      </c>
      <c r="L9" s="41">
        <f t="shared" si="0"/>
        <v>59</v>
      </c>
      <c r="M9" s="42">
        <f t="shared" si="0"/>
        <v>83</v>
      </c>
      <c r="N9" s="42">
        <f t="shared" si="0"/>
        <v>16</v>
      </c>
      <c r="O9" s="43">
        <f t="shared" si="3"/>
        <v>158</v>
      </c>
      <c r="P9" s="33">
        <f>L9/T5</f>
        <v>0.17251461988304093</v>
      </c>
      <c r="Q9" s="33">
        <f>M9/U5</f>
        <v>0.22252010723860591</v>
      </c>
      <c r="R9" s="33">
        <f>N9/V5</f>
        <v>2.9520295202952029E-2</v>
      </c>
      <c r="S9" s="33">
        <f>O9/W5</f>
        <v>0.12569610182975338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77">
        <v>2</v>
      </c>
      <c r="E10" s="75"/>
      <c r="F10" s="75"/>
      <c r="G10" s="67">
        <f t="shared" si="1"/>
        <v>2</v>
      </c>
      <c r="H10" s="77">
        <v>0</v>
      </c>
      <c r="I10" s="75">
        <v>0</v>
      </c>
      <c r="J10" s="75"/>
      <c r="K10" s="40">
        <f t="shared" si="2"/>
        <v>0</v>
      </c>
      <c r="L10" s="41">
        <f t="shared" si="0"/>
        <v>2</v>
      </c>
      <c r="M10" s="42">
        <f t="shared" si="0"/>
        <v>0</v>
      </c>
      <c r="N10" s="42">
        <f t="shared" si="0"/>
        <v>0</v>
      </c>
      <c r="O10" s="43">
        <f t="shared" si="3"/>
        <v>2</v>
      </c>
      <c r="P10" s="33">
        <f>L10/T5</f>
        <v>5.8479532163742687E-3</v>
      </c>
      <c r="Q10" s="33">
        <f>M10/U5</f>
        <v>0</v>
      </c>
      <c r="R10" s="33">
        <f>N10/V5</f>
        <v>0</v>
      </c>
      <c r="S10" s="33">
        <f>O10/W5</f>
        <v>1.5910898965791568E-3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77"/>
      <c r="E11" s="75"/>
      <c r="F11" s="75"/>
      <c r="G11" s="67">
        <f t="shared" si="1"/>
        <v>0</v>
      </c>
      <c r="H11" s="77"/>
      <c r="I11" s="75"/>
      <c r="J11" s="75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77"/>
      <c r="E12" s="75"/>
      <c r="F12" s="75"/>
      <c r="G12" s="67">
        <f t="shared" si="1"/>
        <v>0</v>
      </c>
      <c r="H12" s="77"/>
      <c r="I12" s="75"/>
      <c r="J12" s="75"/>
      <c r="K12" s="40">
        <f t="shared" si="2"/>
        <v>0</v>
      </c>
      <c r="L12" s="41">
        <f t="shared" si="0"/>
        <v>0</v>
      </c>
      <c r="M12" s="42">
        <f t="shared" si="0"/>
        <v>0</v>
      </c>
      <c r="N12" s="42">
        <f t="shared" si="0"/>
        <v>0</v>
      </c>
      <c r="O12" s="43">
        <f t="shared" si="3"/>
        <v>0</v>
      </c>
      <c r="P12" s="33">
        <f>L12/T5</f>
        <v>0</v>
      </c>
      <c r="Q12" s="33">
        <f>M12/U5</f>
        <v>0</v>
      </c>
      <c r="R12" s="33">
        <f>N12/V5</f>
        <v>0</v>
      </c>
      <c r="S12" s="33">
        <f>O12/W5</f>
        <v>0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77"/>
      <c r="E13" s="75"/>
      <c r="F13" s="75"/>
      <c r="G13" s="67">
        <f t="shared" si="1"/>
        <v>0</v>
      </c>
      <c r="H13" s="77"/>
      <c r="I13" s="75"/>
      <c r="J13" s="75"/>
      <c r="K13" s="40">
        <f t="shared" si="2"/>
        <v>0</v>
      </c>
      <c r="L13" s="41">
        <f t="shared" si="0"/>
        <v>0</v>
      </c>
      <c r="M13" s="42">
        <f t="shared" si="0"/>
        <v>0</v>
      </c>
      <c r="N13" s="42">
        <f t="shared" si="0"/>
        <v>0</v>
      </c>
      <c r="O13" s="43">
        <f t="shared" si="3"/>
        <v>0</v>
      </c>
      <c r="P13" s="33">
        <f>L13/T5</f>
        <v>0</v>
      </c>
      <c r="Q13" s="33">
        <f>M13/U5</f>
        <v>0</v>
      </c>
      <c r="R13" s="33">
        <f>N13/V5</f>
        <v>0</v>
      </c>
      <c r="S13" s="33">
        <f>O13/W5</f>
        <v>0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77"/>
      <c r="E14" s="75">
        <v>2</v>
      </c>
      <c r="F14" s="75">
        <v>1</v>
      </c>
      <c r="G14" s="67">
        <f t="shared" si="1"/>
        <v>3</v>
      </c>
      <c r="H14" s="77"/>
      <c r="I14" s="75"/>
      <c r="J14" s="75"/>
      <c r="K14" s="40">
        <f t="shared" si="2"/>
        <v>0</v>
      </c>
      <c r="L14" s="41">
        <f t="shared" si="0"/>
        <v>0</v>
      </c>
      <c r="M14" s="42">
        <f t="shared" si="0"/>
        <v>2</v>
      </c>
      <c r="N14" s="42">
        <f t="shared" si="0"/>
        <v>1</v>
      </c>
      <c r="O14" s="43">
        <f t="shared" si="3"/>
        <v>3</v>
      </c>
      <c r="P14" s="33">
        <f>L14/T5</f>
        <v>0</v>
      </c>
      <c r="Q14" s="33">
        <f>M14/U5</f>
        <v>5.3619302949061663E-3</v>
      </c>
      <c r="R14" s="33">
        <f>N14/V5</f>
        <v>1.8450184501845018E-3</v>
      </c>
      <c r="S14" s="33">
        <f>O14/W5</f>
        <v>2.3866348448687352E-3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77"/>
      <c r="E15" s="75"/>
      <c r="F15" s="75"/>
      <c r="G15" s="67">
        <f t="shared" si="1"/>
        <v>0</v>
      </c>
      <c r="H15" s="77"/>
      <c r="I15" s="75"/>
      <c r="J15" s="75"/>
      <c r="K15" s="40">
        <f t="shared" si="2"/>
        <v>0</v>
      </c>
      <c r="L15" s="41">
        <f t="shared" si="0"/>
        <v>0</v>
      </c>
      <c r="M15" s="42">
        <f t="shared" si="0"/>
        <v>0</v>
      </c>
      <c r="N15" s="42">
        <f t="shared" si="0"/>
        <v>0</v>
      </c>
      <c r="O15" s="43">
        <f t="shared" si="3"/>
        <v>0</v>
      </c>
      <c r="P15" s="33">
        <f>L15/T5</f>
        <v>0</v>
      </c>
      <c r="Q15" s="33">
        <f>M15/U5</f>
        <v>0</v>
      </c>
      <c r="R15" s="33">
        <f>N15/V5</f>
        <v>0</v>
      </c>
      <c r="S15" s="33">
        <f>O15/W5</f>
        <v>0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78"/>
      <c r="E16" s="76"/>
      <c r="F16" s="76"/>
      <c r="G16" s="68">
        <f t="shared" si="1"/>
        <v>0</v>
      </c>
      <c r="H16" s="78"/>
      <c r="I16" s="76">
        <v>13</v>
      </c>
      <c r="J16" s="76">
        <v>10</v>
      </c>
      <c r="K16" s="50">
        <f t="shared" si="2"/>
        <v>23</v>
      </c>
      <c r="L16" s="51">
        <f t="shared" si="0"/>
        <v>0</v>
      </c>
      <c r="M16" s="52">
        <f t="shared" si="0"/>
        <v>13</v>
      </c>
      <c r="N16" s="52">
        <f t="shared" si="0"/>
        <v>10</v>
      </c>
      <c r="O16" s="53">
        <f t="shared" si="3"/>
        <v>23</v>
      </c>
      <c r="P16" s="33">
        <f>L16/T5</f>
        <v>0</v>
      </c>
      <c r="Q16" s="33">
        <f>M16/U5</f>
        <v>3.4852546916890083E-2</v>
      </c>
      <c r="R16" s="33">
        <f>N16/V5</f>
        <v>1.8450184501845018E-2</v>
      </c>
      <c r="S16" s="33">
        <f>O16/W5</f>
        <v>1.8297533810660304E-2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87" t="s">
        <v>35</v>
      </c>
      <c r="B18" s="87"/>
      <c r="C18" s="87"/>
      <c r="D18" s="87"/>
      <c r="E18" s="87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88" t="s">
        <v>38</v>
      </c>
      <c r="M19" s="88"/>
      <c r="N19" s="88"/>
      <c r="O19" s="89"/>
      <c r="P19" s="62">
        <f>[2]Озерск!$P$74</f>
        <v>2</v>
      </c>
      <c r="Q19" s="56"/>
      <c r="R19" s="56"/>
      <c r="S19" s="56"/>
    </row>
    <row r="20" spans="1:19" s="4" customFormat="1" ht="15.75" x14ac:dyDescent="0.25">
      <c r="A20" s="63" t="s">
        <v>39</v>
      </c>
      <c r="B20" s="87" t="s">
        <v>40</v>
      </c>
      <c r="C20" s="87"/>
      <c r="D20" s="87"/>
      <c r="E20" s="87"/>
      <c r="F20" s="87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2">
    <dataValidation type="whole" operator="greaterThanOrEqual" allowBlank="1" showInputMessage="1" showErrorMessage="1" errorTitle="Внимание !" error="Должно быть целое число !" sqref="K21:K22">
      <formula1>0</formula1>
    </dataValidation>
    <dataValidation type="whole" operator="greaterThanOrEqual" allowBlank="1" showErrorMessage="1" errorTitle="Внимание !" error="Должно быть целое число !" sqref="E6:F16 I6:J16">
      <formula1>0</formula1>
      <formula2>0</formula2>
    </dataValidation>
  </dataValidations>
  <pageMargins left="0.7" right="0.7" top="0.75" bottom="0.75" header="0.3" footer="0.3"/>
  <pageSetup paperSize="9" orientation="portrait" verticalDpi="599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tabColor rgb="FFFFFF00"/>
  </sheetPr>
  <dimension ref="A1:W32"/>
  <sheetViews>
    <sheetView topLeftCell="A13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1" t="s">
        <v>1</v>
      </c>
      <c r="Q1" s="91"/>
      <c r="R1" s="91"/>
      <c r="S1" s="91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2"/>
      <c r="Q2" s="92"/>
      <c r="R2" s="93"/>
      <c r="S2" s="94"/>
    </row>
    <row r="3" spans="1:23" s="4" customFormat="1" ht="16.5" customHeight="1" thickBot="1" x14ac:dyDescent="0.3">
      <c r="A3" s="95" t="s">
        <v>3</v>
      </c>
      <c r="B3" s="97" t="s">
        <v>4</v>
      </c>
      <c r="C3" s="97" t="s">
        <v>5</v>
      </c>
      <c r="D3" s="100" t="s">
        <v>6</v>
      </c>
      <c r="E3" s="101"/>
      <c r="F3" s="101"/>
      <c r="G3" s="102"/>
      <c r="H3" s="100" t="s">
        <v>7</v>
      </c>
      <c r="I3" s="101"/>
      <c r="J3" s="101"/>
      <c r="K3" s="102"/>
      <c r="L3" s="100" t="s">
        <v>8</v>
      </c>
      <c r="M3" s="101"/>
      <c r="N3" s="101"/>
      <c r="O3" s="102"/>
      <c r="P3" s="103" t="s">
        <v>9</v>
      </c>
      <c r="Q3" s="104"/>
      <c r="R3" s="104"/>
      <c r="S3" s="105"/>
      <c r="T3" s="85" t="s">
        <v>10</v>
      </c>
      <c r="U3" s="86"/>
      <c r="V3" s="86"/>
      <c r="W3" s="3"/>
    </row>
    <row r="4" spans="1:23" s="4" customFormat="1" ht="32.25" thickBot="1" x14ac:dyDescent="0.3">
      <c r="A4" s="96"/>
      <c r="B4" s="98"/>
      <c r="C4" s="99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[1]Пионерск!$E$7</f>
        <v>383</v>
      </c>
      <c r="U5" s="23">
        <f>[1]Пионерск!$E$8</f>
        <v>516</v>
      </c>
      <c r="V5" s="23">
        <f>[1]Пионерск!$E$9</f>
        <v>499</v>
      </c>
      <c r="W5" s="23">
        <f>SUM(T5:V5)</f>
        <v>1398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79">
        <v>15</v>
      </c>
      <c r="E6" s="74">
        <v>65</v>
      </c>
      <c r="F6" s="74">
        <v>100</v>
      </c>
      <c r="G6" s="66">
        <f t="shared" ref="G6:G16" si="0">D6+E6+F6</f>
        <v>180</v>
      </c>
      <c r="H6" s="79">
        <v>40</v>
      </c>
      <c r="I6" s="74">
        <v>106</v>
      </c>
      <c r="J6" s="74">
        <v>153</v>
      </c>
      <c r="K6" s="29">
        <f>H6+I6+J6</f>
        <v>299</v>
      </c>
      <c r="L6" s="30">
        <f t="shared" ref="L6:N16" si="1">D6+H6</f>
        <v>55</v>
      </c>
      <c r="M6" s="31">
        <f t="shared" si="1"/>
        <v>171</v>
      </c>
      <c r="N6" s="31">
        <f t="shared" si="1"/>
        <v>253</v>
      </c>
      <c r="O6" s="32">
        <f>L6+M6+N6</f>
        <v>479</v>
      </c>
      <c r="P6" s="33">
        <f>L6/T5</f>
        <v>0.14360313315926893</v>
      </c>
      <c r="Q6" s="33">
        <f>M6/U5</f>
        <v>0.33139534883720928</v>
      </c>
      <c r="R6" s="33">
        <f>N6/V5</f>
        <v>0.50701402805611218</v>
      </c>
      <c r="S6" s="33">
        <f>O6/W5</f>
        <v>0.34263233190271819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77">
        <v>12</v>
      </c>
      <c r="E7" s="75">
        <v>36</v>
      </c>
      <c r="F7" s="75">
        <v>40</v>
      </c>
      <c r="G7" s="67">
        <f t="shared" si="0"/>
        <v>88</v>
      </c>
      <c r="H7" s="77">
        <v>13</v>
      </c>
      <c r="I7" s="75">
        <v>36</v>
      </c>
      <c r="J7" s="75">
        <v>45</v>
      </c>
      <c r="K7" s="40">
        <f t="shared" ref="K7:K16" si="2">H7+I7+J7</f>
        <v>94</v>
      </c>
      <c r="L7" s="41">
        <f t="shared" si="1"/>
        <v>25</v>
      </c>
      <c r="M7" s="42">
        <f t="shared" si="1"/>
        <v>72</v>
      </c>
      <c r="N7" s="42">
        <f t="shared" si="1"/>
        <v>85</v>
      </c>
      <c r="O7" s="43">
        <f>L7+M7+N7</f>
        <v>182</v>
      </c>
      <c r="P7" s="33">
        <f>L7/T5</f>
        <v>6.5274151436031339E-2</v>
      </c>
      <c r="Q7" s="33">
        <f>M7/U5</f>
        <v>0.13953488372093023</v>
      </c>
      <c r="R7" s="33">
        <f>N7/V5</f>
        <v>0.17034068136272545</v>
      </c>
      <c r="S7" s="33">
        <f>O7/W5</f>
        <v>0.1301859799713877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77">
        <v>30</v>
      </c>
      <c r="E8" s="75">
        <v>35</v>
      </c>
      <c r="F8" s="75">
        <v>34</v>
      </c>
      <c r="G8" s="67">
        <f t="shared" si="0"/>
        <v>99</v>
      </c>
      <c r="H8" s="77">
        <v>21</v>
      </c>
      <c r="I8" s="75">
        <v>38</v>
      </c>
      <c r="J8" s="75">
        <v>42</v>
      </c>
      <c r="K8" s="40">
        <f t="shared" si="2"/>
        <v>101</v>
      </c>
      <c r="L8" s="41">
        <f t="shared" si="1"/>
        <v>51</v>
      </c>
      <c r="M8" s="42">
        <f t="shared" si="1"/>
        <v>73</v>
      </c>
      <c r="N8" s="42">
        <f t="shared" si="1"/>
        <v>76</v>
      </c>
      <c r="O8" s="43">
        <f t="shared" ref="O8:O16" si="3">L8+M8+N8</f>
        <v>200</v>
      </c>
      <c r="P8" s="33">
        <f>L8/T5</f>
        <v>0.13315926892950392</v>
      </c>
      <c r="Q8" s="33">
        <f>M8/U5</f>
        <v>0.14147286821705427</v>
      </c>
      <c r="R8" s="33">
        <f>N8/V5</f>
        <v>0.15230460921843689</v>
      </c>
      <c r="S8" s="33">
        <f>O8/W5</f>
        <v>0.14306151645207441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77">
        <v>66</v>
      </c>
      <c r="E9" s="75">
        <v>68</v>
      </c>
      <c r="F9" s="75">
        <v>56</v>
      </c>
      <c r="G9" s="67">
        <f t="shared" si="0"/>
        <v>190</v>
      </c>
      <c r="H9" s="77">
        <v>30</v>
      </c>
      <c r="I9" s="75">
        <v>35</v>
      </c>
      <c r="J9" s="75">
        <v>14</v>
      </c>
      <c r="K9" s="40">
        <f t="shared" si="2"/>
        <v>79</v>
      </c>
      <c r="L9" s="41">
        <f t="shared" si="1"/>
        <v>96</v>
      </c>
      <c r="M9" s="42">
        <f t="shared" si="1"/>
        <v>103</v>
      </c>
      <c r="N9" s="42">
        <f t="shared" si="1"/>
        <v>70</v>
      </c>
      <c r="O9" s="43">
        <f t="shared" si="3"/>
        <v>269</v>
      </c>
      <c r="P9" s="33">
        <f>L9/T5</f>
        <v>0.25065274151436029</v>
      </c>
      <c r="Q9" s="33">
        <f>M9/U5</f>
        <v>0.19961240310077519</v>
      </c>
      <c r="R9" s="33">
        <f>N9/V5</f>
        <v>0.14028056112224449</v>
      </c>
      <c r="S9" s="33">
        <f>O9/W5</f>
        <v>0.19241773962804007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77">
        <v>16</v>
      </c>
      <c r="E10" s="75">
        <v>34</v>
      </c>
      <c r="F10" s="75">
        <v>30</v>
      </c>
      <c r="G10" s="67">
        <f t="shared" si="0"/>
        <v>80</v>
      </c>
      <c r="H10" s="77">
        <v>6</v>
      </c>
      <c r="I10" s="75">
        <v>16</v>
      </c>
      <c r="J10" s="75">
        <v>11</v>
      </c>
      <c r="K10" s="40">
        <f t="shared" si="2"/>
        <v>33</v>
      </c>
      <c r="L10" s="41">
        <f t="shared" si="1"/>
        <v>22</v>
      </c>
      <c r="M10" s="42">
        <f t="shared" si="1"/>
        <v>50</v>
      </c>
      <c r="N10" s="42">
        <f t="shared" si="1"/>
        <v>41</v>
      </c>
      <c r="O10" s="43">
        <f t="shared" si="3"/>
        <v>113</v>
      </c>
      <c r="P10" s="33">
        <f>L10/T5</f>
        <v>5.7441253263707574E-2</v>
      </c>
      <c r="Q10" s="33">
        <f>M10/U5</f>
        <v>9.6899224806201556E-2</v>
      </c>
      <c r="R10" s="33">
        <f>N10/V5</f>
        <v>8.2164328657314628E-2</v>
      </c>
      <c r="S10" s="33">
        <f>O10/W5</f>
        <v>8.0829756795422036E-2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77">
        <v>2</v>
      </c>
      <c r="E11" s="75"/>
      <c r="F11" s="75"/>
      <c r="G11" s="67">
        <f t="shared" si="0"/>
        <v>2</v>
      </c>
      <c r="H11" s="77">
        <v>1</v>
      </c>
      <c r="I11" s="75"/>
      <c r="J11" s="75"/>
      <c r="K11" s="40">
        <f t="shared" si="2"/>
        <v>1</v>
      </c>
      <c r="L11" s="41">
        <f t="shared" si="1"/>
        <v>3</v>
      </c>
      <c r="M11" s="42">
        <f t="shared" si="1"/>
        <v>0</v>
      </c>
      <c r="N11" s="42">
        <f t="shared" si="1"/>
        <v>0</v>
      </c>
      <c r="O11" s="43">
        <f t="shared" si="3"/>
        <v>3</v>
      </c>
      <c r="P11" s="33">
        <f>L11/T5</f>
        <v>7.832898172323759E-3</v>
      </c>
      <c r="Q11" s="33">
        <f>M11/U5</f>
        <v>0</v>
      </c>
      <c r="R11" s="33">
        <f>N11/V5</f>
        <v>0</v>
      </c>
      <c r="S11" s="33">
        <f>O11/W5</f>
        <v>2.1459227467811159E-3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77">
        <v>32</v>
      </c>
      <c r="E12" s="75">
        <v>59</v>
      </c>
      <c r="F12" s="75">
        <v>37</v>
      </c>
      <c r="G12" s="67">
        <f t="shared" si="0"/>
        <v>128</v>
      </c>
      <c r="H12" s="77">
        <v>25</v>
      </c>
      <c r="I12" s="75">
        <v>42</v>
      </c>
      <c r="J12" s="75">
        <v>35</v>
      </c>
      <c r="K12" s="40">
        <f t="shared" si="2"/>
        <v>102</v>
      </c>
      <c r="L12" s="41">
        <f t="shared" si="1"/>
        <v>57</v>
      </c>
      <c r="M12" s="42">
        <f t="shared" si="1"/>
        <v>101</v>
      </c>
      <c r="N12" s="42">
        <f t="shared" si="1"/>
        <v>72</v>
      </c>
      <c r="O12" s="43">
        <f t="shared" si="3"/>
        <v>230</v>
      </c>
      <c r="P12" s="33">
        <f>L12/T5</f>
        <v>0.14882506527415143</v>
      </c>
      <c r="Q12" s="33">
        <f>M12/U5</f>
        <v>0.19573643410852712</v>
      </c>
      <c r="R12" s="33">
        <f>N12/V5</f>
        <v>0.14428857715430862</v>
      </c>
      <c r="S12" s="33">
        <f>O12/W5</f>
        <v>0.16452074391988555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77">
        <v>129</v>
      </c>
      <c r="E13" s="75">
        <v>116</v>
      </c>
      <c r="F13" s="75">
        <v>37</v>
      </c>
      <c r="G13" s="67">
        <f t="shared" si="0"/>
        <v>282</v>
      </c>
      <c r="H13" s="77">
        <v>36</v>
      </c>
      <c r="I13" s="75">
        <v>40</v>
      </c>
      <c r="J13" s="75">
        <v>28</v>
      </c>
      <c r="K13" s="40">
        <f t="shared" si="2"/>
        <v>104</v>
      </c>
      <c r="L13" s="41">
        <f t="shared" si="1"/>
        <v>165</v>
      </c>
      <c r="M13" s="42">
        <f t="shared" si="1"/>
        <v>156</v>
      </c>
      <c r="N13" s="42">
        <f t="shared" si="1"/>
        <v>65</v>
      </c>
      <c r="O13" s="43">
        <f t="shared" si="3"/>
        <v>386</v>
      </c>
      <c r="P13" s="33">
        <f>L13/T5</f>
        <v>0.43080939947780678</v>
      </c>
      <c r="Q13" s="33">
        <f>M13/U5</f>
        <v>0.30232558139534882</v>
      </c>
      <c r="R13" s="33">
        <f>N13/V5</f>
        <v>0.13026052104208416</v>
      </c>
      <c r="S13" s="33">
        <f>O13/W5</f>
        <v>0.27610872675250359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77">
        <v>9</v>
      </c>
      <c r="E14" s="75">
        <v>20</v>
      </c>
      <c r="F14" s="75">
        <v>16</v>
      </c>
      <c r="G14" s="67">
        <f t="shared" si="0"/>
        <v>45</v>
      </c>
      <c r="H14" s="77">
        <v>11</v>
      </c>
      <c r="I14" s="75">
        <v>20</v>
      </c>
      <c r="J14" s="75">
        <v>23</v>
      </c>
      <c r="K14" s="40">
        <f t="shared" si="2"/>
        <v>54</v>
      </c>
      <c r="L14" s="41">
        <f t="shared" si="1"/>
        <v>20</v>
      </c>
      <c r="M14" s="42">
        <f t="shared" si="1"/>
        <v>40</v>
      </c>
      <c r="N14" s="42">
        <f t="shared" si="1"/>
        <v>39</v>
      </c>
      <c r="O14" s="43">
        <f t="shared" si="3"/>
        <v>99</v>
      </c>
      <c r="P14" s="33">
        <f>L14/T5</f>
        <v>5.2219321148825062E-2</v>
      </c>
      <c r="Q14" s="33">
        <f>M14/U5</f>
        <v>7.7519379844961239E-2</v>
      </c>
      <c r="R14" s="33">
        <f>N14/V5</f>
        <v>7.8156312625250496E-2</v>
      </c>
      <c r="S14" s="33">
        <f>O14/W5</f>
        <v>7.0815450643776826E-2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77">
        <v>6</v>
      </c>
      <c r="E15" s="75">
        <v>26</v>
      </c>
      <c r="F15" s="75">
        <v>39</v>
      </c>
      <c r="G15" s="67">
        <f t="shared" si="0"/>
        <v>71</v>
      </c>
      <c r="H15" s="77">
        <v>8</v>
      </c>
      <c r="I15" s="75">
        <v>26</v>
      </c>
      <c r="J15" s="75">
        <v>46</v>
      </c>
      <c r="K15" s="40">
        <f t="shared" si="2"/>
        <v>80</v>
      </c>
      <c r="L15" s="41">
        <f t="shared" si="1"/>
        <v>14</v>
      </c>
      <c r="M15" s="42">
        <f t="shared" si="1"/>
        <v>52</v>
      </c>
      <c r="N15" s="42">
        <f t="shared" si="1"/>
        <v>85</v>
      </c>
      <c r="O15" s="43">
        <f t="shared" si="3"/>
        <v>151</v>
      </c>
      <c r="P15" s="33">
        <f>L15/T5</f>
        <v>3.6553524804177548E-2</v>
      </c>
      <c r="Q15" s="33">
        <f>M15/U5</f>
        <v>0.10077519379844961</v>
      </c>
      <c r="R15" s="33">
        <f>N15/V5</f>
        <v>0.17034068136272545</v>
      </c>
      <c r="S15" s="33">
        <f>O15/W5</f>
        <v>0.10801144492131616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78"/>
      <c r="E16" s="76">
        <v>8</v>
      </c>
      <c r="F16" s="76">
        <v>16</v>
      </c>
      <c r="G16" s="68">
        <f t="shared" si="0"/>
        <v>24</v>
      </c>
      <c r="H16" s="78"/>
      <c r="I16" s="76">
        <v>12</v>
      </c>
      <c r="J16" s="76">
        <v>21</v>
      </c>
      <c r="K16" s="50">
        <f t="shared" si="2"/>
        <v>33</v>
      </c>
      <c r="L16" s="51">
        <f t="shared" si="1"/>
        <v>0</v>
      </c>
      <c r="M16" s="52">
        <f t="shared" si="1"/>
        <v>20</v>
      </c>
      <c r="N16" s="52">
        <f t="shared" si="1"/>
        <v>37</v>
      </c>
      <c r="O16" s="53">
        <f t="shared" si="3"/>
        <v>57</v>
      </c>
      <c r="P16" s="33">
        <f>L16/T5</f>
        <v>0</v>
      </c>
      <c r="Q16" s="33">
        <f>M16/U5</f>
        <v>3.875968992248062E-2</v>
      </c>
      <c r="R16" s="33">
        <f>N16/V5</f>
        <v>7.4148296593186377E-2</v>
      </c>
      <c r="S16" s="33">
        <f>O16/W5</f>
        <v>4.07725321888412E-2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87" t="s">
        <v>35</v>
      </c>
      <c r="B18" s="87"/>
      <c r="C18" s="87"/>
      <c r="D18" s="87"/>
      <c r="E18" s="87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50</v>
      </c>
      <c r="I19" s="60" t="s">
        <v>37</v>
      </c>
      <c r="J19" s="61">
        <f>H19/P19</f>
        <v>1.2820512820512822</v>
      </c>
      <c r="L19" s="88" t="s">
        <v>38</v>
      </c>
      <c r="M19" s="88"/>
      <c r="N19" s="88"/>
      <c r="O19" s="89"/>
      <c r="P19" s="62">
        <f>[2]Пионерск!$P$74</f>
        <v>39</v>
      </c>
      <c r="Q19" s="56"/>
      <c r="R19" s="56"/>
      <c r="S19" s="56"/>
    </row>
    <row r="20" spans="1:19" s="4" customFormat="1" ht="15.75" x14ac:dyDescent="0.25">
      <c r="A20" s="63" t="s">
        <v>39</v>
      </c>
      <c r="B20" s="87" t="s">
        <v>40</v>
      </c>
      <c r="C20" s="87"/>
      <c r="D20" s="87"/>
      <c r="E20" s="87"/>
      <c r="F20" s="87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>
        <v>35</v>
      </c>
      <c r="L21" s="60" t="s">
        <v>37</v>
      </c>
      <c r="M21" s="65">
        <f>K21/O10</f>
        <v>0.30973451327433627</v>
      </c>
    </row>
    <row r="22" spans="1:19" ht="15.75" x14ac:dyDescent="0.25">
      <c r="A22" s="57" t="s">
        <v>43</v>
      </c>
      <c r="K22" s="64"/>
      <c r="L22" s="60" t="s">
        <v>41</v>
      </c>
      <c r="M22" s="65">
        <f>K22/O11</f>
        <v>0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tabColor rgb="FFFFFF00"/>
  </sheetPr>
  <dimension ref="A1:W32"/>
  <sheetViews>
    <sheetView topLeftCell="A13" workbookViewId="0">
      <selection activeCell="L29" sqref="L29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1" t="s">
        <v>1</v>
      </c>
      <c r="Q1" s="91"/>
      <c r="R1" s="91"/>
      <c r="S1" s="91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2"/>
      <c r="Q2" s="92"/>
      <c r="R2" s="93"/>
      <c r="S2" s="94"/>
    </row>
    <row r="3" spans="1:23" s="4" customFormat="1" ht="16.5" customHeight="1" thickBot="1" x14ac:dyDescent="0.3">
      <c r="A3" s="95" t="s">
        <v>3</v>
      </c>
      <c r="B3" s="97" t="s">
        <v>4</v>
      </c>
      <c r="C3" s="97" t="s">
        <v>5</v>
      </c>
      <c r="D3" s="100" t="s">
        <v>6</v>
      </c>
      <c r="E3" s="101"/>
      <c r="F3" s="101"/>
      <c r="G3" s="102"/>
      <c r="H3" s="100" t="s">
        <v>7</v>
      </c>
      <c r="I3" s="101"/>
      <c r="J3" s="101"/>
      <c r="K3" s="102"/>
      <c r="L3" s="100" t="s">
        <v>8</v>
      </c>
      <c r="M3" s="101"/>
      <c r="N3" s="101"/>
      <c r="O3" s="102"/>
      <c r="P3" s="103" t="s">
        <v>9</v>
      </c>
      <c r="Q3" s="104"/>
      <c r="R3" s="104"/>
      <c r="S3" s="105"/>
      <c r="T3" s="85" t="s">
        <v>10</v>
      </c>
      <c r="U3" s="86"/>
      <c r="V3" s="86"/>
      <c r="W3" s="3"/>
    </row>
    <row r="4" spans="1:23" s="4" customFormat="1" ht="32.25" thickBot="1" x14ac:dyDescent="0.3">
      <c r="A4" s="96"/>
      <c r="B4" s="98"/>
      <c r="C4" s="99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[1]Полесск!$E$7</f>
        <v>1029</v>
      </c>
      <c r="U5" s="23">
        <f>[1]Полесск!$E$8</f>
        <v>1148</v>
      </c>
      <c r="V5" s="23">
        <f>[1]Полесск!$E$9</f>
        <v>648</v>
      </c>
      <c r="W5" s="23">
        <f>SUM(T5:V5)</f>
        <v>2825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79">
        <v>6</v>
      </c>
      <c r="E6" s="74">
        <v>30</v>
      </c>
      <c r="F6" s="74">
        <v>22</v>
      </c>
      <c r="G6" s="66">
        <f>D6+E6+F6</f>
        <v>58</v>
      </c>
      <c r="H6" s="79">
        <v>8</v>
      </c>
      <c r="I6" s="74">
        <v>52</v>
      </c>
      <c r="J6" s="74">
        <v>38</v>
      </c>
      <c r="K6" s="29">
        <f>H6+I6+J6</f>
        <v>98</v>
      </c>
      <c r="L6" s="30">
        <f t="shared" ref="L6:N16" si="0">D6+H6</f>
        <v>14</v>
      </c>
      <c r="M6" s="31">
        <f t="shared" si="0"/>
        <v>82</v>
      </c>
      <c r="N6" s="31">
        <f t="shared" si="0"/>
        <v>60</v>
      </c>
      <c r="O6" s="32">
        <f>L6+M6+N6</f>
        <v>156</v>
      </c>
      <c r="P6" s="33">
        <f>L6/T5</f>
        <v>1.3605442176870748E-2</v>
      </c>
      <c r="Q6" s="33">
        <f>M6/U5</f>
        <v>7.1428571428571425E-2</v>
      </c>
      <c r="R6" s="33">
        <f>N6/V5</f>
        <v>9.2592592592592587E-2</v>
      </c>
      <c r="S6" s="33">
        <f>O6/W5</f>
        <v>5.5221238938053099E-2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77">
        <v>1</v>
      </c>
      <c r="E7" s="75">
        <v>6</v>
      </c>
      <c r="F7" s="75">
        <v>1</v>
      </c>
      <c r="G7" s="67">
        <f t="shared" ref="G7:G16" si="1">D7+E7+F7</f>
        <v>8</v>
      </c>
      <c r="H7" s="77">
        <v>1</v>
      </c>
      <c r="I7" s="75">
        <v>5</v>
      </c>
      <c r="J7" s="75">
        <v>2</v>
      </c>
      <c r="K7" s="40">
        <f t="shared" ref="K7:K16" si="2">H7+I7+J7</f>
        <v>8</v>
      </c>
      <c r="L7" s="41">
        <f t="shared" si="0"/>
        <v>2</v>
      </c>
      <c r="M7" s="42">
        <f t="shared" si="0"/>
        <v>11</v>
      </c>
      <c r="N7" s="42">
        <f t="shared" si="0"/>
        <v>3</v>
      </c>
      <c r="O7" s="43">
        <f>L7+M7+N7</f>
        <v>16</v>
      </c>
      <c r="P7" s="33">
        <f>L7/T5</f>
        <v>1.9436345966958211E-3</v>
      </c>
      <c r="Q7" s="33">
        <f>M7/U5</f>
        <v>9.5818815331010446E-3</v>
      </c>
      <c r="R7" s="33">
        <f>N7/V5</f>
        <v>4.6296296296296294E-3</v>
      </c>
      <c r="S7" s="33">
        <f>O7/W5</f>
        <v>5.6637168141592921E-3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77">
        <v>16</v>
      </c>
      <c r="E8" s="75">
        <v>34</v>
      </c>
      <c r="F8" s="75">
        <v>11</v>
      </c>
      <c r="G8" s="67">
        <f t="shared" si="1"/>
        <v>61</v>
      </c>
      <c r="H8" s="77">
        <v>14</v>
      </c>
      <c r="I8" s="75">
        <v>38</v>
      </c>
      <c r="J8" s="75">
        <v>9</v>
      </c>
      <c r="K8" s="40">
        <f t="shared" si="2"/>
        <v>61</v>
      </c>
      <c r="L8" s="41">
        <f t="shared" si="0"/>
        <v>30</v>
      </c>
      <c r="M8" s="42">
        <f t="shared" si="0"/>
        <v>72</v>
      </c>
      <c r="N8" s="42">
        <f t="shared" si="0"/>
        <v>20</v>
      </c>
      <c r="O8" s="43">
        <f t="shared" ref="O8:O16" si="3">L8+M8+N8</f>
        <v>122</v>
      </c>
      <c r="P8" s="33">
        <f>L8/T5</f>
        <v>2.9154518950437316E-2</v>
      </c>
      <c r="Q8" s="33">
        <f>M8/U5</f>
        <v>6.2717770034843204E-2</v>
      </c>
      <c r="R8" s="33">
        <f>N8/V5</f>
        <v>3.0864197530864196E-2</v>
      </c>
      <c r="S8" s="33">
        <f>O8/W5</f>
        <v>4.31858407079646E-2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77">
        <v>119</v>
      </c>
      <c r="E9" s="75">
        <v>72</v>
      </c>
      <c r="F9" s="75">
        <v>11</v>
      </c>
      <c r="G9" s="67">
        <f t="shared" si="1"/>
        <v>202</v>
      </c>
      <c r="H9" s="77">
        <v>87</v>
      </c>
      <c r="I9" s="75">
        <v>47</v>
      </c>
      <c r="J9" s="75">
        <v>7</v>
      </c>
      <c r="K9" s="40">
        <f t="shared" si="2"/>
        <v>141</v>
      </c>
      <c r="L9" s="41">
        <f t="shared" si="0"/>
        <v>206</v>
      </c>
      <c r="M9" s="42">
        <f t="shared" si="0"/>
        <v>119</v>
      </c>
      <c r="N9" s="42">
        <f t="shared" si="0"/>
        <v>18</v>
      </c>
      <c r="O9" s="43">
        <f t="shared" si="3"/>
        <v>343</v>
      </c>
      <c r="P9" s="33">
        <f>L9/T5</f>
        <v>0.20019436345966959</v>
      </c>
      <c r="Q9" s="33">
        <f>M9/U5</f>
        <v>0.10365853658536585</v>
      </c>
      <c r="R9" s="33">
        <f>N9/V5</f>
        <v>2.7777777777777776E-2</v>
      </c>
      <c r="S9" s="33">
        <f>O9/W5</f>
        <v>0.12141592920353983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77">
        <v>0</v>
      </c>
      <c r="E10" s="75">
        <v>0</v>
      </c>
      <c r="F10" s="75">
        <v>0</v>
      </c>
      <c r="G10" s="67">
        <f t="shared" si="1"/>
        <v>0</v>
      </c>
      <c r="H10" s="77">
        <v>0</v>
      </c>
      <c r="I10" s="75">
        <v>0</v>
      </c>
      <c r="J10" s="75">
        <v>0</v>
      </c>
      <c r="K10" s="40">
        <f t="shared" si="2"/>
        <v>0</v>
      </c>
      <c r="L10" s="41">
        <f t="shared" si="0"/>
        <v>0</v>
      </c>
      <c r="M10" s="42">
        <f t="shared" si="0"/>
        <v>0</v>
      </c>
      <c r="N10" s="42">
        <f t="shared" si="0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77">
        <v>0</v>
      </c>
      <c r="E11" s="75">
        <v>0</v>
      </c>
      <c r="F11" s="75">
        <v>0</v>
      </c>
      <c r="G11" s="67">
        <f t="shared" si="1"/>
        <v>0</v>
      </c>
      <c r="H11" s="77">
        <v>0</v>
      </c>
      <c r="I11" s="75">
        <v>0</v>
      </c>
      <c r="J11" s="75">
        <v>0</v>
      </c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77">
        <v>4</v>
      </c>
      <c r="E12" s="75">
        <v>8</v>
      </c>
      <c r="F12" s="75">
        <v>21</v>
      </c>
      <c r="G12" s="67">
        <f t="shared" si="1"/>
        <v>33</v>
      </c>
      <c r="H12" s="77">
        <v>5</v>
      </c>
      <c r="I12" s="75">
        <v>9</v>
      </c>
      <c r="J12" s="75">
        <v>32</v>
      </c>
      <c r="K12" s="40">
        <f t="shared" si="2"/>
        <v>46</v>
      </c>
      <c r="L12" s="41">
        <f t="shared" si="0"/>
        <v>9</v>
      </c>
      <c r="M12" s="42">
        <f t="shared" si="0"/>
        <v>17</v>
      </c>
      <c r="N12" s="42">
        <f t="shared" si="0"/>
        <v>53</v>
      </c>
      <c r="O12" s="43">
        <f t="shared" si="3"/>
        <v>79</v>
      </c>
      <c r="P12" s="33">
        <f>L12/T5</f>
        <v>8.7463556851311956E-3</v>
      </c>
      <c r="Q12" s="33">
        <f>M12/U5</f>
        <v>1.4808362369337979E-2</v>
      </c>
      <c r="R12" s="33">
        <f>N12/V5</f>
        <v>8.1790123456790126E-2</v>
      </c>
      <c r="S12" s="33">
        <f>O12/W5</f>
        <v>2.7964601769911505E-2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77">
        <v>8</v>
      </c>
      <c r="E13" s="75">
        <v>4</v>
      </c>
      <c r="F13" s="75">
        <v>19</v>
      </c>
      <c r="G13" s="67">
        <f t="shared" si="1"/>
        <v>31</v>
      </c>
      <c r="H13" s="77">
        <v>3</v>
      </c>
      <c r="I13" s="75">
        <v>4</v>
      </c>
      <c r="J13" s="75">
        <v>14</v>
      </c>
      <c r="K13" s="40">
        <f t="shared" si="2"/>
        <v>21</v>
      </c>
      <c r="L13" s="41">
        <f t="shared" si="0"/>
        <v>11</v>
      </c>
      <c r="M13" s="42">
        <f t="shared" si="0"/>
        <v>8</v>
      </c>
      <c r="N13" s="42">
        <f t="shared" si="0"/>
        <v>33</v>
      </c>
      <c r="O13" s="43">
        <f t="shared" si="3"/>
        <v>52</v>
      </c>
      <c r="P13" s="33">
        <f>L13/T5</f>
        <v>1.0689990281827016E-2</v>
      </c>
      <c r="Q13" s="33">
        <f>M13/U5</f>
        <v>6.9686411149825784E-3</v>
      </c>
      <c r="R13" s="33">
        <f>N13/V5</f>
        <v>5.0925925925925923E-2</v>
      </c>
      <c r="S13" s="33">
        <f>O13/W5</f>
        <v>1.8407079646017697E-2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77">
        <v>0</v>
      </c>
      <c r="E14" s="75">
        <v>0</v>
      </c>
      <c r="F14" s="75">
        <v>0</v>
      </c>
      <c r="G14" s="67">
        <f t="shared" si="1"/>
        <v>0</v>
      </c>
      <c r="H14" s="77">
        <v>0</v>
      </c>
      <c r="I14" s="75">
        <v>0</v>
      </c>
      <c r="J14" s="75">
        <v>0</v>
      </c>
      <c r="K14" s="40">
        <f t="shared" si="2"/>
        <v>0</v>
      </c>
      <c r="L14" s="41">
        <f t="shared" si="0"/>
        <v>0</v>
      </c>
      <c r="M14" s="42">
        <f t="shared" si="0"/>
        <v>0</v>
      </c>
      <c r="N14" s="42">
        <f t="shared" si="0"/>
        <v>0</v>
      </c>
      <c r="O14" s="43">
        <f t="shared" si="3"/>
        <v>0</v>
      </c>
      <c r="P14" s="33">
        <f>L14/T5</f>
        <v>0</v>
      </c>
      <c r="Q14" s="33">
        <f>M14/U5</f>
        <v>0</v>
      </c>
      <c r="R14" s="33">
        <f>N14/V5</f>
        <v>0</v>
      </c>
      <c r="S14" s="33">
        <f>O14/W5</f>
        <v>0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77">
        <v>4</v>
      </c>
      <c r="E15" s="75">
        <v>9</v>
      </c>
      <c r="F15" s="75">
        <v>11</v>
      </c>
      <c r="G15" s="67">
        <f t="shared" si="1"/>
        <v>24</v>
      </c>
      <c r="H15" s="77">
        <v>3</v>
      </c>
      <c r="I15" s="75">
        <v>7</v>
      </c>
      <c r="J15" s="75">
        <v>9</v>
      </c>
      <c r="K15" s="40">
        <f t="shared" si="2"/>
        <v>19</v>
      </c>
      <c r="L15" s="41">
        <f t="shared" si="0"/>
        <v>7</v>
      </c>
      <c r="M15" s="42">
        <f t="shared" si="0"/>
        <v>16</v>
      </c>
      <c r="N15" s="42">
        <f t="shared" si="0"/>
        <v>20</v>
      </c>
      <c r="O15" s="43">
        <f t="shared" si="3"/>
        <v>43</v>
      </c>
      <c r="P15" s="33">
        <f>L15/T5</f>
        <v>6.8027210884353739E-3</v>
      </c>
      <c r="Q15" s="33">
        <f>M15/U5</f>
        <v>1.3937282229965157E-2</v>
      </c>
      <c r="R15" s="33">
        <f>N15/V5</f>
        <v>3.0864197530864196E-2</v>
      </c>
      <c r="S15" s="33">
        <f>O15/W5</f>
        <v>1.5221238938053097E-2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78">
        <v>0</v>
      </c>
      <c r="E16" s="76">
        <v>4</v>
      </c>
      <c r="F16" s="76">
        <v>5</v>
      </c>
      <c r="G16" s="68">
        <f t="shared" si="1"/>
        <v>9</v>
      </c>
      <c r="H16" s="78">
        <v>0</v>
      </c>
      <c r="I16" s="76">
        <v>3</v>
      </c>
      <c r="J16" s="76">
        <v>4</v>
      </c>
      <c r="K16" s="50">
        <f t="shared" si="2"/>
        <v>7</v>
      </c>
      <c r="L16" s="51">
        <f t="shared" si="0"/>
        <v>0</v>
      </c>
      <c r="M16" s="52">
        <f t="shared" si="0"/>
        <v>7</v>
      </c>
      <c r="N16" s="52">
        <f t="shared" si="0"/>
        <v>9</v>
      </c>
      <c r="O16" s="53">
        <f t="shared" si="3"/>
        <v>16</v>
      </c>
      <c r="P16" s="33">
        <f>L16/T5</f>
        <v>0</v>
      </c>
      <c r="Q16" s="33">
        <f>M16/U5</f>
        <v>6.0975609756097563E-3</v>
      </c>
      <c r="R16" s="33">
        <f>N16/V5</f>
        <v>1.3888888888888888E-2</v>
      </c>
      <c r="S16" s="33">
        <f>O16/W5</f>
        <v>5.6637168141592921E-3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87" t="s">
        <v>35</v>
      </c>
      <c r="B18" s="87"/>
      <c r="C18" s="87"/>
      <c r="D18" s="87"/>
      <c r="E18" s="87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49</v>
      </c>
      <c r="I19" s="60" t="s">
        <v>37</v>
      </c>
      <c r="J19" s="61" t="e">
        <f>H19/P19</f>
        <v>#DIV/0!</v>
      </c>
      <c r="L19" s="88" t="s">
        <v>38</v>
      </c>
      <c r="M19" s="88"/>
      <c r="N19" s="88"/>
      <c r="O19" s="89"/>
      <c r="P19" s="62">
        <f>[2]Полесск!$P$74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87" t="s">
        <v>40</v>
      </c>
      <c r="C20" s="87"/>
      <c r="D20" s="87"/>
      <c r="E20" s="87"/>
      <c r="F20" s="87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2">
    <dataValidation type="whole" operator="greaterThanOrEqual" allowBlank="1" showInputMessage="1" showErrorMessage="1" errorTitle="Внимание !" error="Должно быть целое число !" sqref="K21:K22">
      <formula1>0</formula1>
    </dataValidation>
    <dataValidation type="whole" operator="greaterThanOrEqual" allowBlank="1" showErrorMessage="1" errorTitle="Внимание !" error="Должно быть целое число !" sqref="E6:F16 I6:J16">
      <formula1>0</formula1>
      <formula2>0</formula2>
    </dataValidation>
  </dataValidations>
  <pageMargins left="0.7" right="0.7" top="0.75" bottom="0.75" header="0.3" footer="0.3"/>
  <pageSetup paperSize="9" orientation="portrait" verticalDpi="599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tabColor rgb="FFFFFF00"/>
  </sheetPr>
  <dimension ref="A1:W32"/>
  <sheetViews>
    <sheetView tabSelected="1" topLeftCell="A13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1" t="s">
        <v>1</v>
      </c>
      <c r="Q1" s="91"/>
      <c r="R1" s="91"/>
      <c r="S1" s="91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2"/>
      <c r="Q2" s="92"/>
      <c r="R2" s="93"/>
      <c r="S2" s="94"/>
    </row>
    <row r="3" spans="1:23" s="4" customFormat="1" ht="16.5" customHeight="1" thickBot="1" x14ac:dyDescent="0.3">
      <c r="A3" s="95" t="s">
        <v>3</v>
      </c>
      <c r="B3" s="97" t="s">
        <v>4</v>
      </c>
      <c r="C3" s="97" t="s">
        <v>5</v>
      </c>
      <c r="D3" s="100" t="s">
        <v>6</v>
      </c>
      <c r="E3" s="101"/>
      <c r="F3" s="101"/>
      <c r="G3" s="102"/>
      <c r="H3" s="100" t="s">
        <v>7</v>
      </c>
      <c r="I3" s="101"/>
      <c r="J3" s="101"/>
      <c r="K3" s="102"/>
      <c r="L3" s="100" t="s">
        <v>8</v>
      </c>
      <c r="M3" s="101"/>
      <c r="N3" s="101"/>
      <c r="O3" s="102"/>
      <c r="P3" s="103" t="s">
        <v>9</v>
      </c>
      <c r="Q3" s="104"/>
      <c r="R3" s="104"/>
      <c r="S3" s="105"/>
      <c r="T3" s="85" t="s">
        <v>10</v>
      </c>
      <c r="U3" s="86"/>
      <c r="V3" s="86"/>
      <c r="W3" s="3"/>
    </row>
    <row r="4" spans="1:23" s="4" customFormat="1" ht="32.25" thickBot="1" x14ac:dyDescent="0.3">
      <c r="A4" s="96"/>
      <c r="B4" s="98"/>
      <c r="C4" s="99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[1]Правдинск!$E$7</f>
        <v>778</v>
      </c>
      <c r="U5" s="23">
        <f>[1]Правдинск!$E$8</f>
        <v>866</v>
      </c>
      <c r="V5" s="23">
        <f>[1]Правдинск!$E$9</f>
        <v>655</v>
      </c>
      <c r="W5" s="23">
        <f>SUM(T5:V5)</f>
        <v>2299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11</v>
      </c>
      <c r="E6" s="69">
        <v>23</v>
      </c>
      <c r="F6" s="69">
        <v>28</v>
      </c>
      <c r="G6" s="71">
        <f>D6+E6+F6</f>
        <v>62</v>
      </c>
      <c r="H6" s="27">
        <v>7</v>
      </c>
      <c r="I6" s="69">
        <v>29</v>
      </c>
      <c r="J6" s="69">
        <v>55</v>
      </c>
      <c r="K6" s="29">
        <f>H6+I6+J6</f>
        <v>91</v>
      </c>
      <c r="L6" s="30">
        <f t="shared" ref="L6:N16" si="0">D6+H6</f>
        <v>18</v>
      </c>
      <c r="M6" s="31">
        <f t="shared" si="0"/>
        <v>52</v>
      </c>
      <c r="N6" s="31">
        <f t="shared" si="0"/>
        <v>83</v>
      </c>
      <c r="O6" s="32">
        <f>L6+M6+N6</f>
        <v>153</v>
      </c>
      <c r="P6" s="33">
        <f>L6/T5</f>
        <v>2.313624678663239E-2</v>
      </c>
      <c r="Q6" s="33">
        <f>M6/U5</f>
        <v>6.0046189376443418E-2</v>
      </c>
      <c r="R6" s="33">
        <f>N6/V5</f>
        <v>0.12671755725190839</v>
      </c>
      <c r="S6" s="33">
        <f>O6/W5</f>
        <v>6.6550674206176594E-2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6</v>
      </c>
      <c r="E7" s="70">
        <v>19</v>
      </c>
      <c r="F7" s="70">
        <v>21</v>
      </c>
      <c r="G7" s="72">
        <f t="shared" ref="G7:G16" si="1">D7+E7+F7</f>
        <v>46</v>
      </c>
      <c r="H7" s="38">
        <v>6</v>
      </c>
      <c r="I7" s="70">
        <v>29</v>
      </c>
      <c r="J7" s="70">
        <v>33</v>
      </c>
      <c r="K7" s="40">
        <f t="shared" ref="K7:K16" si="2">H7+I7+J7</f>
        <v>68</v>
      </c>
      <c r="L7" s="41">
        <f t="shared" si="0"/>
        <v>12</v>
      </c>
      <c r="M7" s="42">
        <f t="shared" si="0"/>
        <v>48</v>
      </c>
      <c r="N7" s="42">
        <f t="shared" si="0"/>
        <v>54</v>
      </c>
      <c r="O7" s="43">
        <f>L7+M7+N7</f>
        <v>114</v>
      </c>
      <c r="P7" s="33">
        <f>L7/T5</f>
        <v>1.5424164524421594E-2</v>
      </c>
      <c r="Q7" s="33">
        <f>M7/U5</f>
        <v>5.5427251732101619E-2</v>
      </c>
      <c r="R7" s="33">
        <f>N7/V5</f>
        <v>8.2442748091603055E-2</v>
      </c>
      <c r="S7" s="33">
        <f>O7/W5</f>
        <v>4.9586776859504134E-2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19</v>
      </c>
      <c r="E8" s="70">
        <v>34</v>
      </c>
      <c r="F8" s="70">
        <v>41</v>
      </c>
      <c r="G8" s="72">
        <f t="shared" si="1"/>
        <v>94</v>
      </c>
      <c r="H8" s="38">
        <v>20</v>
      </c>
      <c r="I8" s="70">
        <v>41</v>
      </c>
      <c r="J8" s="70">
        <v>48</v>
      </c>
      <c r="K8" s="40">
        <f t="shared" si="2"/>
        <v>109</v>
      </c>
      <c r="L8" s="41">
        <f t="shared" si="0"/>
        <v>39</v>
      </c>
      <c r="M8" s="42">
        <f t="shared" si="0"/>
        <v>75</v>
      </c>
      <c r="N8" s="42">
        <f t="shared" si="0"/>
        <v>89</v>
      </c>
      <c r="O8" s="43">
        <f t="shared" ref="O8:O16" si="3">L8+M8+N8</f>
        <v>203</v>
      </c>
      <c r="P8" s="33">
        <f>L8/T5</f>
        <v>5.0128534704370183E-2</v>
      </c>
      <c r="Q8" s="33">
        <f>M8/U5</f>
        <v>8.6605080831408776E-2</v>
      </c>
      <c r="R8" s="33">
        <f>N8/V5</f>
        <v>0.13587786259541984</v>
      </c>
      <c r="S8" s="33">
        <f>O8/W5</f>
        <v>8.8299260548064376E-2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59</v>
      </c>
      <c r="E9" s="70">
        <v>63</v>
      </c>
      <c r="F9" s="70">
        <v>33</v>
      </c>
      <c r="G9" s="72">
        <f t="shared" si="1"/>
        <v>155</v>
      </c>
      <c r="H9" s="38">
        <v>51</v>
      </c>
      <c r="I9" s="70">
        <v>42</v>
      </c>
      <c r="J9" s="70">
        <v>21</v>
      </c>
      <c r="K9" s="40">
        <f t="shared" si="2"/>
        <v>114</v>
      </c>
      <c r="L9" s="41">
        <f t="shared" si="0"/>
        <v>110</v>
      </c>
      <c r="M9" s="42">
        <f t="shared" si="0"/>
        <v>105</v>
      </c>
      <c r="N9" s="42">
        <f t="shared" si="0"/>
        <v>54</v>
      </c>
      <c r="O9" s="43">
        <f t="shared" si="3"/>
        <v>269</v>
      </c>
      <c r="P9" s="33">
        <f>L9/T5</f>
        <v>0.14138817480719795</v>
      </c>
      <c r="Q9" s="33">
        <f>M9/U5</f>
        <v>0.12124711316397228</v>
      </c>
      <c r="R9" s="33">
        <f>N9/V5</f>
        <v>8.2442748091603055E-2</v>
      </c>
      <c r="S9" s="33">
        <f>O9/W5</f>
        <v>0.11700739451935624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13</v>
      </c>
      <c r="E10" s="70">
        <v>12</v>
      </c>
      <c r="F10" s="70">
        <v>9</v>
      </c>
      <c r="G10" s="72">
        <f t="shared" si="1"/>
        <v>34</v>
      </c>
      <c r="H10" s="38">
        <v>20</v>
      </c>
      <c r="I10" s="70">
        <v>19</v>
      </c>
      <c r="J10" s="70">
        <v>11</v>
      </c>
      <c r="K10" s="40">
        <f t="shared" si="2"/>
        <v>50</v>
      </c>
      <c r="L10" s="41">
        <f t="shared" si="0"/>
        <v>33</v>
      </c>
      <c r="M10" s="42">
        <f t="shared" si="0"/>
        <v>31</v>
      </c>
      <c r="N10" s="42">
        <f t="shared" si="0"/>
        <v>20</v>
      </c>
      <c r="O10" s="43">
        <f t="shared" si="3"/>
        <v>84</v>
      </c>
      <c r="P10" s="33">
        <f>L10/T5</f>
        <v>4.2416452442159386E-2</v>
      </c>
      <c r="Q10" s="33">
        <f>M10/U5</f>
        <v>3.5796766743648963E-2</v>
      </c>
      <c r="R10" s="33">
        <f>N10/V5</f>
        <v>3.0534351145038167E-2</v>
      </c>
      <c r="S10" s="33">
        <f>O10/W5</f>
        <v>3.6537625054371463E-2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>
        <v>0</v>
      </c>
      <c r="E11" s="70">
        <v>0</v>
      </c>
      <c r="F11" s="70">
        <v>0</v>
      </c>
      <c r="G11" s="72">
        <f t="shared" si="1"/>
        <v>0</v>
      </c>
      <c r="H11" s="38">
        <v>0</v>
      </c>
      <c r="I11" s="70">
        <v>0</v>
      </c>
      <c r="J11" s="70">
        <v>0</v>
      </c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17</v>
      </c>
      <c r="E12" s="70">
        <v>32</v>
      </c>
      <c r="F12" s="70">
        <v>37</v>
      </c>
      <c r="G12" s="72">
        <f t="shared" si="1"/>
        <v>86</v>
      </c>
      <c r="H12" s="38">
        <v>16</v>
      </c>
      <c r="I12" s="70">
        <v>41</v>
      </c>
      <c r="J12" s="70">
        <v>65</v>
      </c>
      <c r="K12" s="40">
        <f t="shared" si="2"/>
        <v>122</v>
      </c>
      <c r="L12" s="41">
        <f t="shared" si="0"/>
        <v>33</v>
      </c>
      <c r="M12" s="42">
        <f t="shared" si="0"/>
        <v>73</v>
      </c>
      <c r="N12" s="42">
        <f t="shared" si="0"/>
        <v>102</v>
      </c>
      <c r="O12" s="43">
        <f t="shared" si="3"/>
        <v>208</v>
      </c>
      <c r="P12" s="33">
        <f>L12/T5</f>
        <v>4.2416452442159386E-2</v>
      </c>
      <c r="Q12" s="33">
        <f>M12/U5</f>
        <v>8.429561200923788E-2</v>
      </c>
      <c r="R12" s="33">
        <f>N12/V5</f>
        <v>0.15572519083969466</v>
      </c>
      <c r="S12" s="33">
        <f>O12/W5</f>
        <v>9.0474119182253149E-2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23</v>
      </c>
      <c r="E13" s="70">
        <v>35</v>
      </c>
      <c r="F13" s="70">
        <v>41</v>
      </c>
      <c r="G13" s="72">
        <f t="shared" si="1"/>
        <v>99</v>
      </c>
      <c r="H13" s="38">
        <v>36</v>
      </c>
      <c r="I13" s="70">
        <v>53</v>
      </c>
      <c r="J13" s="70">
        <v>69</v>
      </c>
      <c r="K13" s="40">
        <f t="shared" si="2"/>
        <v>158</v>
      </c>
      <c r="L13" s="41">
        <f t="shared" si="0"/>
        <v>59</v>
      </c>
      <c r="M13" s="42">
        <f t="shared" si="0"/>
        <v>88</v>
      </c>
      <c r="N13" s="42">
        <f t="shared" si="0"/>
        <v>110</v>
      </c>
      <c r="O13" s="43">
        <f t="shared" si="3"/>
        <v>257</v>
      </c>
      <c r="P13" s="33">
        <f>L13/T5</f>
        <v>7.583547557840617E-2</v>
      </c>
      <c r="Q13" s="33">
        <f>M13/U5</f>
        <v>0.10161662817551963</v>
      </c>
      <c r="R13" s="33">
        <f>N13/V5</f>
        <v>0.16793893129770993</v>
      </c>
      <c r="S13" s="33">
        <f>O13/W5</f>
        <v>0.11178773379730318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7</v>
      </c>
      <c r="E14" s="70">
        <v>11</v>
      </c>
      <c r="F14" s="70">
        <v>21</v>
      </c>
      <c r="G14" s="72">
        <f t="shared" si="1"/>
        <v>39</v>
      </c>
      <c r="H14" s="38">
        <v>7</v>
      </c>
      <c r="I14" s="70">
        <v>9</v>
      </c>
      <c r="J14" s="70">
        <v>23</v>
      </c>
      <c r="K14" s="40">
        <f t="shared" si="2"/>
        <v>39</v>
      </c>
      <c r="L14" s="41">
        <f t="shared" si="0"/>
        <v>14</v>
      </c>
      <c r="M14" s="42">
        <f t="shared" si="0"/>
        <v>20</v>
      </c>
      <c r="N14" s="42">
        <f t="shared" si="0"/>
        <v>44</v>
      </c>
      <c r="O14" s="43">
        <f t="shared" si="3"/>
        <v>78</v>
      </c>
      <c r="P14" s="33">
        <f>L14/T5</f>
        <v>1.7994858611825194E-2</v>
      </c>
      <c r="Q14" s="33">
        <f>M14/U5</f>
        <v>2.3094688221709007E-2</v>
      </c>
      <c r="R14" s="33">
        <f>N14/V5</f>
        <v>6.7175572519083973E-2</v>
      </c>
      <c r="S14" s="33">
        <f>O14/W5</f>
        <v>3.3927794693344934E-2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>
        <v>29</v>
      </c>
      <c r="F15" s="70">
        <v>83</v>
      </c>
      <c r="G15" s="72">
        <f t="shared" si="1"/>
        <v>112</v>
      </c>
      <c r="H15" s="38">
        <v>4</v>
      </c>
      <c r="I15" s="70">
        <v>89</v>
      </c>
      <c r="J15" s="70">
        <v>76</v>
      </c>
      <c r="K15" s="40">
        <f t="shared" si="2"/>
        <v>169</v>
      </c>
      <c r="L15" s="41">
        <f t="shared" si="0"/>
        <v>4</v>
      </c>
      <c r="M15" s="42">
        <f t="shared" si="0"/>
        <v>118</v>
      </c>
      <c r="N15" s="42">
        <f t="shared" si="0"/>
        <v>159</v>
      </c>
      <c r="O15" s="43">
        <f t="shared" si="3"/>
        <v>281</v>
      </c>
      <c r="P15" s="33">
        <f>L15/T5</f>
        <v>5.1413881748071976E-3</v>
      </c>
      <c r="Q15" s="33">
        <f>M15/U5</f>
        <v>0.13625866050808313</v>
      </c>
      <c r="R15" s="33">
        <f>N15/V5</f>
        <v>0.24274809160305344</v>
      </c>
      <c r="S15" s="33">
        <f>O15/W5</f>
        <v>0.12222705524140931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>
        <v>33</v>
      </c>
      <c r="F16" s="49">
        <v>64</v>
      </c>
      <c r="G16" s="73">
        <f t="shared" si="1"/>
        <v>97</v>
      </c>
      <c r="H16" s="48"/>
      <c r="I16" s="49">
        <v>57</v>
      </c>
      <c r="J16" s="49">
        <v>73</v>
      </c>
      <c r="K16" s="50">
        <f t="shared" si="2"/>
        <v>130</v>
      </c>
      <c r="L16" s="51">
        <f t="shared" si="0"/>
        <v>0</v>
      </c>
      <c r="M16" s="52">
        <f t="shared" si="0"/>
        <v>90</v>
      </c>
      <c r="N16" s="52">
        <f t="shared" si="0"/>
        <v>137</v>
      </c>
      <c r="O16" s="53">
        <f t="shared" si="3"/>
        <v>227</v>
      </c>
      <c r="P16" s="33">
        <f>L16/T5</f>
        <v>0</v>
      </c>
      <c r="Q16" s="33">
        <f>M16/U5</f>
        <v>0.10392609699769054</v>
      </c>
      <c r="R16" s="33">
        <f>N16/V5</f>
        <v>0.20916030534351146</v>
      </c>
      <c r="S16" s="33">
        <f>O16/W5</f>
        <v>9.8738581992170504E-2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87" t="s">
        <v>35</v>
      </c>
      <c r="B18" s="87"/>
      <c r="C18" s="87"/>
      <c r="D18" s="87"/>
      <c r="E18" s="87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4</v>
      </c>
      <c r="I19" s="60" t="s">
        <v>37</v>
      </c>
      <c r="J19" s="61" t="e">
        <f>H19/P19</f>
        <v>#DIV/0!</v>
      </c>
      <c r="L19" s="88" t="s">
        <v>38</v>
      </c>
      <c r="M19" s="88"/>
      <c r="N19" s="88"/>
      <c r="O19" s="89"/>
      <c r="P19" s="62">
        <f>[2]Правдинск!$P$74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87" t="s">
        <v>40</v>
      </c>
      <c r="C20" s="87"/>
      <c r="D20" s="87"/>
      <c r="E20" s="87"/>
      <c r="F20" s="87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tabColor rgb="FFFFFF00"/>
  </sheetPr>
  <dimension ref="A1:W32"/>
  <sheetViews>
    <sheetView topLeftCell="A10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1" t="s">
        <v>1</v>
      </c>
      <c r="Q1" s="91"/>
      <c r="R1" s="91"/>
      <c r="S1" s="91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2"/>
      <c r="Q2" s="92"/>
      <c r="R2" s="93"/>
      <c r="S2" s="94"/>
    </row>
    <row r="3" spans="1:23" s="4" customFormat="1" ht="16.5" customHeight="1" thickBot="1" x14ac:dyDescent="0.3">
      <c r="A3" s="95" t="s">
        <v>3</v>
      </c>
      <c r="B3" s="97" t="s">
        <v>4</v>
      </c>
      <c r="C3" s="97" t="s">
        <v>5</v>
      </c>
      <c r="D3" s="100" t="s">
        <v>6</v>
      </c>
      <c r="E3" s="101"/>
      <c r="F3" s="101"/>
      <c r="G3" s="102"/>
      <c r="H3" s="100" t="s">
        <v>7</v>
      </c>
      <c r="I3" s="101"/>
      <c r="J3" s="101"/>
      <c r="K3" s="102"/>
      <c r="L3" s="100" t="s">
        <v>8</v>
      </c>
      <c r="M3" s="101"/>
      <c r="N3" s="101"/>
      <c r="O3" s="102"/>
      <c r="P3" s="103" t="s">
        <v>9</v>
      </c>
      <c r="Q3" s="104"/>
      <c r="R3" s="104"/>
      <c r="S3" s="105"/>
      <c r="T3" s="85" t="s">
        <v>10</v>
      </c>
      <c r="U3" s="86"/>
      <c r="V3" s="86"/>
      <c r="W3" s="3"/>
    </row>
    <row r="4" spans="1:23" s="4" customFormat="1" ht="32.25" thickBot="1" x14ac:dyDescent="0.3">
      <c r="A4" s="96"/>
      <c r="B4" s="98"/>
      <c r="C4" s="99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[1]Светлый!$E$7</f>
        <v>1406</v>
      </c>
      <c r="U5" s="23">
        <f>[1]Светлый!$E$8</f>
        <v>1645</v>
      </c>
      <c r="V5" s="23">
        <f>[1]Светлый!$E$9</f>
        <v>1165</v>
      </c>
      <c r="W5" s="23">
        <f>SUM(T5:V5)</f>
        <v>4216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26</v>
      </c>
      <c r="E6" s="69">
        <v>64</v>
      </c>
      <c r="F6" s="69">
        <v>59</v>
      </c>
      <c r="G6" s="71">
        <f>D6+E6+F6</f>
        <v>149</v>
      </c>
      <c r="H6" s="27">
        <v>22</v>
      </c>
      <c r="I6" s="69">
        <v>49</v>
      </c>
      <c r="J6" s="69">
        <v>49</v>
      </c>
      <c r="K6" s="29">
        <f>H6+I6+J6</f>
        <v>120</v>
      </c>
      <c r="L6" s="30">
        <f t="shared" ref="L6:N16" si="0">D6+H6</f>
        <v>48</v>
      </c>
      <c r="M6" s="31">
        <f t="shared" si="0"/>
        <v>113</v>
      </c>
      <c r="N6" s="31">
        <f t="shared" si="0"/>
        <v>108</v>
      </c>
      <c r="O6" s="32">
        <f>L6+M6+N6</f>
        <v>269</v>
      </c>
      <c r="P6" s="33">
        <f>L6/T5</f>
        <v>3.4139402560455195E-2</v>
      </c>
      <c r="Q6" s="33">
        <f>M6/U5</f>
        <v>6.8693009118541037E-2</v>
      </c>
      <c r="R6" s="33">
        <f>N6/V5</f>
        <v>9.27038626609442E-2</v>
      </c>
      <c r="S6" s="33">
        <f>O6/W5</f>
        <v>6.3804554079696388E-2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1</v>
      </c>
      <c r="E7" s="70">
        <v>4</v>
      </c>
      <c r="F7" s="70">
        <v>10</v>
      </c>
      <c r="G7" s="72">
        <f t="shared" ref="G7:G16" si="1">D7+E7+F7</f>
        <v>15</v>
      </c>
      <c r="H7" s="38">
        <v>3</v>
      </c>
      <c r="I7" s="70">
        <v>18</v>
      </c>
      <c r="J7" s="70">
        <v>11</v>
      </c>
      <c r="K7" s="40">
        <f t="shared" ref="K7:K16" si="2">H7+I7+J7</f>
        <v>32</v>
      </c>
      <c r="L7" s="41">
        <f t="shared" si="0"/>
        <v>4</v>
      </c>
      <c r="M7" s="42">
        <f t="shared" si="0"/>
        <v>22</v>
      </c>
      <c r="N7" s="42">
        <f t="shared" si="0"/>
        <v>21</v>
      </c>
      <c r="O7" s="43">
        <f>L7+M7+N7</f>
        <v>47</v>
      </c>
      <c r="P7" s="33">
        <f>L7/T5</f>
        <v>2.8449502133712661E-3</v>
      </c>
      <c r="Q7" s="33">
        <f>M7/U5</f>
        <v>1.3373860182370821E-2</v>
      </c>
      <c r="R7" s="33">
        <f>N7/V5</f>
        <v>1.8025751072961373E-2</v>
      </c>
      <c r="S7" s="33">
        <f>O7/W5</f>
        <v>1.1148007590132828E-2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87</v>
      </c>
      <c r="E8" s="70">
        <v>121</v>
      </c>
      <c r="F8" s="70">
        <v>101</v>
      </c>
      <c r="G8" s="72">
        <f t="shared" si="1"/>
        <v>309</v>
      </c>
      <c r="H8" s="38">
        <v>89</v>
      </c>
      <c r="I8" s="70">
        <v>129</v>
      </c>
      <c r="J8" s="70">
        <v>91</v>
      </c>
      <c r="K8" s="40">
        <f t="shared" si="2"/>
        <v>309</v>
      </c>
      <c r="L8" s="41">
        <f t="shared" si="0"/>
        <v>176</v>
      </c>
      <c r="M8" s="42">
        <f t="shared" si="0"/>
        <v>250</v>
      </c>
      <c r="N8" s="42">
        <f t="shared" si="0"/>
        <v>192</v>
      </c>
      <c r="O8" s="43">
        <f t="shared" ref="O8:O16" si="3">L8+M8+N8</f>
        <v>618</v>
      </c>
      <c r="P8" s="33">
        <f>L8/T5</f>
        <v>0.1251778093883357</v>
      </c>
      <c r="Q8" s="33">
        <f>M8/U5</f>
        <v>0.1519756838905775</v>
      </c>
      <c r="R8" s="33">
        <f>N8/V5</f>
        <v>0.1648068669527897</v>
      </c>
      <c r="S8" s="33">
        <f>O8/W5</f>
        <v>0.14658444022770398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43</v>
      </c>
      <c r="E9" s="70">
        <v>54</v>
      </c>
      <c r="F9" s="70">
        <v>12</v>
      </c>
      <c r="G9" s="72">
        <f t="shared" si="1"/>
        <v>109</v>
      </c>
      <c r="H9" s="38">
        <v>15</v>
      </c>
      <c r="I9" s="70">
        <v>24</v>
      </c>
      <c r="J9" s="70">
        <v>3</v>
      </c>
      <c r="K9" s="40">
        <f t="shared" si="2"/>
        <v>42</v>
      </c>
      <c r="L9" s="41">
        <f t="shared" si="0"/>
        <v>58</v>
      </c>
      <c r="M9" s="42">
        <f t="shared" si="0"/>
        <v>78</v>
      </c>
      <c r="N9" s="42">
        <f t="shared" si="0"/>
        <v>15</v>
      </c>
      <c r="O9" s="43">
        <f t="shared" si="3"/>
        <v>151</v>
      </c>
      <c r="P9" s="33">
        <f>L9/T5</f>
        <v>4.1251778093883355E-2</v>
      </c>
      <c r="Q9" s="33">
        <f>M9/U5</f>
        <v>4.7416413373860183E-2</v>
      </c>
      <c r="R9" s="33">
        <f>N9/V5</f>
        <v>1.2875536480686695E-2</v>
      </c>
      <c r="S9" s="33">
        <f>O9/W5</f>
        <v>3.5815939278937378E-2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/>
      <c r="F10" s="70"/>
      <c r="G10" s="72">
        <f t="shared" si="1"/>
        <v>0</v>
      </c>
      <c r="H10" s="38"/>
      <c r="I10" s="70"/>
      <c r="J10" s="70"/>
      <c r="K10" s="40">
        <f t="shared" si="2"/>
        <v>0</v>
      </c>
      <c r="L10" s="41">
        <f t="shared" si="0"/>
        <v>0</v>
      </c>
      <c r="M10" s="42">
        <f t="shared" si="0"/>
        <v>0</v>
      </c>
      <c r="N10" s="42">
        <f t="shared" si="0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98</v>
      </c>
      <c r="E12" s="70">
        <v>111</v>
      </c>
      <c r="F12" s="70">
        <v>125</v>
      </c>
      <c r="G12" s="72">
        <f t="shared" si="1"/>
        <v>334</v>
      </c>
      <c r="H12" s="38">
        <v>102</v>
      </c>
      <c r="I12" s="70">
        <v>118</v>
      </c>
      <c r="J12" s="70">
        <v>119</v>
      </c>
      <c r="K12" s="40">
        <f t="shared" si="2"/>
        <v>339</v>
      </c>
      <c r="L12" s="41">
        <f t="shared" si="0"/>
        <v>200</v>
      </c>
      <c r="M12" s="42">
        <f t="shared" si="0"/>
        <v>229</v>
      </c>
      <c r="N12" s="42">
        <f t="shared" si="0"/>
        <v>244</v>
      </c>
      <c r="O12" s="43">
        <f t="shared" si="3"/>
        <v>673</v>
      </c>
      <c r="P12" s="33">
        <f>L12/T5</f>
        <v>0.14224751066856331</v>
      </c>
      <c r="Q12" s="33">
        <f>M12/U5</f>
        <v>0.139209726443769</v>
      </c>
      <c r="R12" s="33">
        <f>N12/V5</f>
        <v>0.20944206008583691</v>
      </c>
      <c r="S12" s="33">
        <f>O12/W5</f>
        <v>0.15962998102466794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128</v>
      </c>
      <c r="E13" s="70">
        <v>136</v>
      </c>
      <c r="F13" s="70">
        <v>159</v>
      </c>
      <c r="G13" s="72">
        <f t="shared" si="1"/>
        <v>423</v>
      </c>
      <c r="H13" s="38">
        <v>126</v>
      </c>
      <c r="I13" s="70">
        <v>141</v>
      </c>
      <c r="J13" s="70">
        <v>157</v>
      </c>
      <c r="K13" s="40">
        <f t="shared" si="2"/>
        <v>424</v>
      </c>
      <c r="L13" s="41">
        <f t="shared" si="0"/>
        <v>254</v>
      </c>
      <c r="M13" s="42">
        <f t="shared" si="0"/>
        <v>277</v>
      </c>
      <c r="N13" s="42">
        <f t="shared" si="0"/>
        <v>316</v>
      </c>
      <c r="O13" s="43">
        <f t="shared" si="3"/>
        <v>847</v>
      </c>
      <c r="P13" s="33">
        <f>L13/T5</f>
        <v>0.18065433854907539</v>
      </c>
      <c r="Q13" s="33">
        <f>M13/U5</f>
        <v>0.16838905775075988</v>
      </c>
      <c r="R13" s="33">
        <f>N13/V5</f>
        <v>0.27124463519313302</v>
      </c>
      <c r="S13" s="33">
        <f>O13/W5</f>
        <v>0.20090132827324478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11</v>
      </c>
      <c r="E14" s="70">
        <v>9</v>
      </c>
      <c r="F14" s="70">
        <v>8</v>
      </c>
      <c r="G14" s="72">
        <f t="shared" si="1"/>
        <v>28</v>
      </c>
      <c r="H14" s="38">
        <v>10</v>
      </c>
      <c r="I14" s="70">
        <v>29</v>
      </c>
      <c r="J14" s="70">
        <v>15</v>
      </c>
      <c r="K14" s="40">
        <f t="shared" si="2"/>
        <v>54</v>
      </c>
      <c r="L14" s="41">
        <f t="shared" si="0"/>
        <v>21</v>
      </c>
      <c r="M14" s="42">
        <f t="shared" si="0"/>
        <v>38</v>
      </c>
      <c r="N14" s="42">
        <f t="shared" si="0"/>
        <v>23</v>
      </c>
      <c r="O14" s="43">
        <f t="shared" si="3"/>
        <v>82</v>
      </c>
      <c r="P14" s="33">
        <f>L14/T5</f>
        <v>1.4935988620199146E-2</v>
      </c>
      <c r="Q14" s="33">
        <f>M14/U5</f>
        <v>2.3100303951367782E-2</v>
      </c>
      <c r="R14" s="33">
        <f>N14/V5</f>
        <v>1.9742489270386267E-2</v>
      </c>
      <c r="S14" s="33">
        <f>O14/W5</f>
        <v>1.9449715370018977E-2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>
        <v>8</v>
      </c>
      <c r="F15" s="70">
        <v>11</v>
      </c>
      <c r="G15" s="72">
        <f t="shared" si="1"/>
        <v>19</v>
      </c>
      <c r="H15" s="38"/>
      <c r="I15" s="70">
        <v>6</v>
      </c>
      <c r="J15" s="70">
        <v>15</v>
      </c>
      <c r="K15" s="40">
        <f t="shared" si="2"/>
        <v>21</v>
      </c>
      <c r="L15" s="41">
        <f t="shared" si="0"/>
        <v>0</v>
      </c>
      <c r="M15" s="42">
        <f t="shared" si="0"/>
        <v>14</v>
      </c>
      <c r="N15" s="42">
        <f t="shared" si="0"/>
        <v>26</v>
      </c>
      <c r="O15" s="43">
        <f t="shared" si="3"/>
        <v>40</v>
      </c>
      <c r="P15" s="33">
        <f>L15/T5</f>
        <v>0</v>
      </c>
      <c r="Q15" s="33">
        <f>M15/U5</f>
        <v>8.5106382978723406E-3</v>
      </c>
      <c r="R15" s="33">
        <f>N15/V5</f>
        <v>2.2317596566523604E-2</v>
      </c>
      <c r="S15" s="33">
        <f>O15/W5</f>
        <v>9.4876660341555973E-3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>
        <v>2</v>
      </c>
      <c r="F16" s="49">
        <v>2</v>
      </c>
      <c r="G16" s="73">
        <f t="shared" si="1"/>
        <v>4</v>
      </c>
      <c r="H16" s="48"/>
      <c r="I16" s="49"/>
      <c r="J16" s="49">
        <v>2</v>
      </c>
      <c r="K16" s="50">
        <f t="shared" si="2"/>
        <v>2</v>
      </c>
      <c r="L16" s="51">
        <f t="shared" si="0"/>
        <v>0</v>
      </c>
      <c r="M16" s="52">
        <f t="shared" si="0"/>
        <v>2</v>
      </c>
      <c r="N16" s="52">
        <f t="shared" si="0"/>
        <v>4</v>
      </c>
      <c r="O16" s="53">
        <f t="shared" si="3"/>
        <v>6</v>
      </c>
      <c r="P16" s="33">
        <f>L16/T5</f>
        <v>0</v>
      </c>
      <c r="Q16" s="33">
        <f>M16/U5</f>
        <v>1.2158054711246201E-3</v>
      </c>
      <c r="R16" s="33">
        <f>N16/V5</f>
        <v>3.4334763948497852E-3</v>
      </c>
      <c r="S16" s="33">
        <f>O16/W5</f>
        <v>1.4231499051233396E-3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87" t="s">
        <v>35</v>
      </c>
      <c r="B18" s="87"/>
      <c r="C18" s="87"/>
      <c r="D18" s="87"/>
      <c r="E18" s="87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393</v>
      </c>
      <c r="I19" s="60" t="s">
        <v>37</v>
      </c>
      <c r="J19" s="61">
        <f>H19/P19</f>
        <v>1.8027522935779816</v>
      </c>
      <c r="L19" s="88" t="s">
        <v>38</v>
      </c>
      <c r="M19" s="88"/>
      <c r="N19" s="88"/>
      <c r="O19" s="89"/>
      <c r="P19" s="62">
        <f>[2]Светлый!$P$74</f>
        <v>218</v>
      </c>
      <c r="Q19" s="56"/>
      <c r="R19" s="56"/>
      <c r="S19" s="56"/>
    </row>
    <row r="20" spans="1:19" s="4" customFormat="1" ht="15.75" x14ac:dyDescent="0.25">
      <c r="A20" s="63" t="s">
        <v>39</v>
      </c>
      <c r="B20" s="87" t="s">
        <v>40</v>
      </c>
      <c r="C20" s="87"/>
      <c r="D20" s="87"/>
      <c r="E20" s="87"/>
      <c r="F20" s="87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tabColor rgb="FFFFFF00"/>
  </sheetPr>
  <dimension ref="A1:W32"/>
  <sheetViews>
    <sheetView topLeftCell="A13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1" t="s">
        <v>1</v>
      </c>
      <c r="Q1" s="91"/>
      <c r="R1" s="91"/>
      <c r="S1" s="91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2"/>
      <c r="Q2" s="92"/>
      <c r="R2" s="93"/>
      <c r="S2" s="94"/>
    </row>
    <row r="3" spans="1:23" s="4" customFormat="1" ht="16.5" customHeight="1" thickBot="1" x14ac:dyDescent="0.3">
      <c r="A3" s="95" t="s">
        <v>3</v>
      </c>
      <c r="B3" s="97" t="s">
        <v>4</v>
      </c>
      <c r="C3" s="97" t="s">
        <v>5</v>
      </c>
      <c r="D3" s="100" t="s">
        <v>6</v>
      </c>
      <c r="E3" s="101"/>
      <c r="F3" s="101"/>
      <c r="G3" s="102"/>
      <c r="H3" s="100" t="s">
        <v>7</v>
      </c>
      <c r="I3" s="101"/>
      <c r="J3" s="101"/>
      <c r="K3" s="102"/>
      <c r="L3" s="100" t="s">
        <v>8</v>
      </c>
      <c r="M3" s="101"/>
      <c r="N3" s="101"/>
      <c r="O3" s="102"/>
      <c r="P3" s="103" t="s">
        <v>9</v>
      </c>
      <c r="Q3" s="104"/>
      <c r="R3" s="104"/>
      <c r="S3" s="105"/>
      <c r="T3" s="85" t="s">
        <v>10</v>
      </c>
      <c r="U3" s="86"/>
      <c r="V3" s="86"/>
      <c r="W3" s="3"/>
    </row>
    <row r="4" spans="1:23" s="4" customFormat="1" ht="32.25" thickBot="1" x14ac:dyDescent="0.3">
      <c r="A4" s="96"/>
      <c r="B4" s="98"/>
      <c r="C4" s="99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[1]Светлогорск!$E$7</f>
        <v>857</v>
      </c>
      <c r="U5" s="23">
        <f>[1]Светлогорск!$E$8</f>
        <v>739</v>
      </c>
      <c r="V5" s="23">
        <f>[1]Светлогорск!$E$9</f>
        <v>475</v>
      </c>
      <c r="W5" s="23">
        <f>SUM(T5:V5)</f>
        <v>2071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3</v>
      </c>
      <c r="E6" s="69">
        <v>21</v>
      </c>
      <c r="F6" s="69">
        <v>117</v>
      </c>
      <c r="G6" s="71">
        <f>D6+E6+F6</f>
        <v>141</v>
      </c>
      <c r="H6" s="27">
        <v>3</v>
      </c>
      <c r="I6" s="69">
        <v>31</v>
      </c>
      <c r="J6" s="69">
        <v>67</v>
      </c>
      <c r="K6" s="29">
        <f>H6+I6+J6</f>
        <v>101</v>
      </c>
      <c r="L6" s="30">
        <f t="shared" ref="L6:N16" si="0">D6+H6</f>
        <v>6</v>
      </c>
      <c r="M6" s="31">
        <f t="shared" si="0"/>
        <v>52</v>
      </c>
      <c r="N6" s="31">
        <f t="shared" si="0"/>
        <v>184</v>
      </c>
      <c r="O6" s="32">
        <f>L6+M6+N6</f>
        <v>242</v>
      </c>
      <c r="P6" s="33">
        <f>L6/T5</f>
        <v>7.0011668611435242E-3</v>
      </c>
      <c r="Q6" s="33">
        <f>M6/U5</f>
        <v>7.0365358592692828E-2</v>
      </c>
      <c r="R6" s="33">
        <f>N6/V5</f>
        <v>0.38736842105263158</v>
      </c>
      <c r="S6" s="33">
        <f>O6/W5</f>
        <v>0.11685176243360695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>
        <v>5</v>
      </c>
      <c r="F7" s="70">
        <v>6</v>
      </c>
      <c r="G7" s="72">
        <f t="shared" ref="G7:G16" si="1">D7+E7+F7</f>
        <v>11</v>
      </c>
      <c r="H7" s="38">
        <v>3</v>
      </c>
      <c r="I7" s="70">
        <v>13</v>
      </c>
      <c r="J7" s="70">
        <v>19</v>
      </c>
      <c r="K7" s="40">
        <f t="shared" ref="K7:K16" si="2">H7+I7+J7</f>
        <v>35</v>
      </c>
      <c r="L7" s="41">
        <f t="shared" si="0"/>
        <v>3</v>
      </c>
      <c r="M7" s="42">
        <f t="shared" si="0"/>
        <v>18</v>
      </c>
      <c r="N7" s="42">
        <f t="shared" si="0"/>
        <v>25</v>
      </c>
      <c r="O7" s="43">
        <f>L7+M7+N7</f>
        <v>46</v>
      </c>
      <c r="P7" s="33">
        <f>L7/T5</f>
        <v>3.5005834305717621E-3</v>
      </c>
      <c r="Q7" s="33">
        <f>M7/U5</f>
        <v>2.4357239512855209E-2</v>
      </c>
      <c r="R7" s="33">
        <f>N7/V5</f>
        <v>5.2631578947368418E-2</v>
      </c>
      <c r="S7" s="33">
        <f>O7/W5</f>
        <v>2.221149203283438E-2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23</v>
      </c>
      <c r="E8" s="70">
        <v>26</v>
      </c>
      <c r="F8" s="70">
        <v>24</v>
      </c>
      <c r="G8" s="72">
        <f t="shared" si="1"/>
        <v>73</v>
      </c>
      <c r="H8" s="38">
        <v>25</v>
      </c>
      <c r="I8" s="70">
        <v>33</v>
      </c>
      <c r="J8" s="70">
        <v>41</v>
      </c>
      <c r="K8" s="40">
        <f t="shared" si="2"/>
        <v>99</v>
      </c>
      <c r="L8" s="41">
        <f t="shared" si="0"/>
        <v>48</v>
      </c>
      <c r="M8" s="42">
        <f t="shared" si="0"/>
        <v>59</v>
      </c>
      <c r="N8" s="42">
        <f t="shared" si="0"/>
        <v>65</v>
      </c>
      <c r="O8" s="43">
        <f t="shared" ref="O8:O16" si="3">L8+M8+N8</f>
        <v>172</v>
      </c>
      <c r="P8" s="33">
        <f>L8/T5</f>
        <v>5.6009334889148193E-2</v>
      </c>
      <c r="Q8" s="33">
        <f>M8/U5</f>
        <v>7.9837618403247629E-2</v>
      </c>
      <c r="R8" s="33">
        <f>N8/V5</f>
        <v>0.1368421052631579</v>
      </c>
      <c r="S8" s="33">
        <f>O8/W5</f>
        <v>8.3051665861902463E-2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21</v>
      </c>
      <c r="E9" s="70">
        <v>28</v>
      </c>
      <c r="F9" s="70">
        <v>13</v>
      </c>
      <c r="G9" s="72">
        <f t="shared" si="1"/>
        <v>62</v>
      </c>
      <c r="H9" s="38">
        <v>25</v>
      </c>
      <c r="I9" s="70">
        <v>19</v>
      </c>
      <c r="J9" s="70">
        <v>9</v>
      </c>
      <c r="K9" s="40">
        <f t="shared" si="2"/>
        <v>53</v>
      </c>
      <c r="L9" s="41">
        <f t="shared" si="0"/>
        <v>46</v>
      </c>
      <c r="M9" s="42">
        <f t="shared" si="0"/>
        <v>47</v>
      </c>
      <c r="N9" s="42">
        <f t="shared" si="0"/>
        <v>22</v>
      </c>
      <c r="O9" s="43">
        <f t="shared" si="3"/>
        <v>115</v>
      </c>
      <c r="P9" s="33">
        <f>L9/T5</f>
        <v>5.3675612602100353E-2</v>
      </c>
      <c r="Q9" s="33">
        <f>M9/U5</f>
        <v>6.359945872801083E-2</v>
      </c>
      <c r="R9" s="33">
        <f>N9/V5</f>
        <v>4.6315789473684213E-2</v>
      </c>
      <c r="S9" s="33">
        <f>O9/W5</f>
        <v>5.5528730082085948E-2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>
        <v>2</v>
      </c>
      <c r="F10" s="70">
        <v>1</v>
      </c>
      <c r="G10" s="72">
        <f t="shared" si="1"/>
        <v>3</v>
      </c>
      <c r="H10" s="38"/>
      <c r="I10" s="70">
        <v>2</v>
      </c>
      <c r="J10" s="70">
        <v>1</v>
      </c>
      <c r="K10" s="40">
        <f t="shared" si="2"/>
        <v>3</v>
      </c>
      <c r="L10" s="41">
        <f t="shared" si="0"/>
        <v>0</v>
      </c>
      <c r="M10" s="42">
        <f t="shared" si="0"/>
        <v>4</v>
      </c>
      <c r="N10" s="42">
        <f t="shared" si="0"/>
        <v>2</v>
      </c>
      <c r="O10" s="43">
        <f t="shared" si="3"/>
        <v>6</v>
      </c>
      <c r="P10" s="33">
        <f>L10/T5</f>
        <v>0</v>
      </c>
      <c r="Q10" s="33">
        <f>M10/U5</f>
        <v>5.4127198917456026E-3</v>
      </c>
      <c r="R10" s="33">
        <f>N10/V5</f>
        <v>4.2105263157894736E-3</v>
      </c>
      <c r="S10" s="33">
        <f>O10/W5</f>
        <v>2.8971511347175277E-3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23</v>
      </c>
      <c r="E12" s="70">
        <v>26</v>
      </c>
      <c r="F12" s="70">
        <v>37</v>
      </c>
      <c r="G12" s="72">
        <f t="shared" si="1"/>
        <v>86</v>
      </c>
      <c r="H12" s="38">
        <v>25</v>
      </c>
      <c r="I12" s="70">
        <v>33</v>
      </c>
      <c r="J12" s="70">
        <v>41</v>
      </c>
      <c r="K12" s="40">
        <f t="shared" si="2"/>
        <v>99</v>
      </c>
      <c r="L12" s="41">
        <f t="shared" si="0"/>
        <v>48</v>
      </c>
      <c r="M12" s="42">
        <f t="shared" si="0"/>
        <v>59</v>
      </c>
      <c r="N12" s="42">
        <f t="shared" si="0"/>
        <v>78</v>
      </c>
      <c r="O12" s="43">
        <f t="shared" si="3"/>
        <v>185</v>
      </c>
      <c r="P12" s="33">
        <f>L12/T5</f>
        <v>5.6009334889148193E-2</v>
      </c>
      <c r="Q12" s="33">
        <f>M12/U5</f>
        <v>7.9837618403247629E-2</v>
      </c>
      <c r="R12" s="33">
        <f>N12/V5</f>
        <v>0.16421052631578947</v>
      </c>
      <c r="S12" s="33">
        <f>O12/W5</f>
        <v>8.9328826653790439E-2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23</v>
      </c>
      <c r="E13" s="70">
        <v>26</v>
      </c>
      <c r="F13" s="70">
        <v>18</v>
      </c>
      <c r="G13" s="72">
        <f t="shared" si="1"/>
        <v>67</v>
      </c>
      <c r="H13" s="38">
        <v>25</v>
      </c>
      <c r="I13" s="70">
        <v>33</v>
      </c>
      <c r="J13" s="70">
        <v>41</v>
      </c>
      <c r="K13" s="40">
        <f t="shared" si="2"/>
        <v>99</v>
      </c>
      <c r="L13" s="41">
        <f t="shared" si="0"/>
        <v>48</v>
      </c>
      <c r="M13" s="42">
        <f t="shared" si="0"/>
        <v>59</v>
      </c>
      <c r="N13" s="42">
        <f t="shared" si="0"/>
        <v>59</v>
      </c>
      <c r="O13" s="43">
        <f t="shared" si="3"/>
        <v>166</v>
      </c>
      <c r="P13" s="33">
        <f>L13/T5</f>
        <v>5.6009334889148193E-2</v>
      </c>
      <c r="Q13" s="33">
        <f>M13/U5</f>
        <v>7.9837618403247629E-2</v>
      </c>
      <c r="R13" s="33">
        <f>N13/V5</f>
        <v>0.12421052631578948</v>
      </c>
      <c r="S13" s="33">
        <f>O13/W5</f>
        <v>8.0154514727184933E-2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6</v>
      </c>
      <c r="E14" s="70">
        <v>3</v>
      </c>
      <c r="F14" s="70">
        <v>4</v>
      </c>
      <c r="G14" s="72">
        <f t="shared" si="1"/>
        <v>13</v>
      </c>
      <c r="H14" s="38">
        <v>14</v>
      </c>
      <c r="I14" s="70">
        <v>11</v>
      </c>
      <c r="J14" s="70">
        <v>10</v>
      </c>
      <c r="K14" s="40">
        <f t="shared" si="2"/>
        <v>35</v>
      </c>
      <c r="L14" s="41">
        <f t="shared" si="0"/>
        <v>20</v>
      </c>
      <c r="M14" s="42">
        <f t="shared" si="0"/>
        <v>14</v>
      </c>
      <c r="N14" s="42">
        <f t="shared" si="0"/>
        <v>14</v>
      </c>
      <c r="O14" s="43">
        <f t="shared" si="3"/>
        <v>48</v>
      </c>
      <c r="P14" s="33">
        <f>L14/T5</f>
        <v>2.3337222870478413E-2</v>
      </c>
      <c r="Q14" s="33">
        <f>M14/U5</f>
        <v>1.8944519621109608E-2</v>
      </c>
      <c r="R14" s="33">
        <f>N14/V5</f>
        <v>2.9473684210526315E-2</v>
      </c>
      <c r="S14" s="33">
        <f>O14/W5</f>
        <v>2.3177209077740221E-2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>
        <v>1</v>
      </c>
      <c r="E15" s="70">
        <v>5</v>
      </c>
      <c r="F15" s="70">
        <v>7</v>
      </c>
      <c r="G15" s="72">
        <f t="shared" si="1"/>
        <v>13</v>
      </c>
      <c r="H15" s="38">
        <v>1</v>
      </c>
      <c r="I15" s="70">
        <v>6</v>
      </c>
      <c r="J15" s="70">
        <v>10</v>
      </c>
      <c r="K15" s="40">
        <f t="shared" si="2"/>
        <v>17</v>
      </c>
      <c r="L15" s="41">
        <f t="shared" si="0"/>
        <v>2</v>
      </c>
      <c r="M15" s="42">
        <f t="shared" si="0"/>
        <v>11</v>
      </c>
      <c r="N15" s="42">
        <f t="shared" si="0"/>
        <v>17</v>
      </c>
      <c r="O15" s="43">
        <f t="shared" si="3"/>
        <v>30</v>
      </c>
      <c r="P15" s="33">
        <f>L15/T5</f>
        <v>2.3337222870478411E-3</v>
      </c>
      <c r="Q15" s="33">
        <f>M15/U5</f>
        <v>1.4884979702300407E-2</v>
      </c>
      <c r="R15" s="33">
        <f>N15/V5</f>
        <v>3.5789473684210524E-2</v>
      </c>
      <c r="S15" s="33">
        <f>O15/W5</f>
        <v>1.4485755673587638E-2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>
        <v>2</v>
      </c>
      <c r="G16" s="73">
        <f t="shared" si="1"/>
        <v>2</v>
      </c>
      <c r="H16" s="48"/>
      <c r="I16" s="49">
        <v>1</v>
      </c>
      <c r="J16" s="49">
        <v>9</v>
      </c>
      <c r="K16" s="50">
        <f t="shared" si="2"/>
        <v>10</v>
      </c>
      <c r="L16" s="51">
        <f t="shared" si="0"/>
        <v>0</v>
      </c>
      <c r="M16" s="52">
        <f t="shared" si="0"/>
        <v>1</v>
      </c>
      <c r="N16" s="52">
        <f t="shared" si="0"/>
        <v>11</v>
      </c>
      <c r="O16" s="53">
        <f t="shared" si="3"/>
        <v>12</v>
      </c>
      <c r="P16" s="33">
        <f>L16/T5</f>
        <v>0</v>
      </c>
      <c r="Q16" s="33">
        <f>M16/U5</f>
        <v>1.3531799729364006E-3</v>
      </c>
      <c r="R16" s="33">
        <f>N16/V5</f>
        <v>2.3157894736842106E-2</v>
      </c>
      <c r="S16" s="33">
        <f>O16/W5</f>
        <v>5.7943022694350553E-3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87" t="s">
        <v>35</v>
      </c>
      <c r="B18" s="87"/>
      <c r="C18" s="87"/>
      <c r="D18" s="87"/>
      <c r="E18" s="87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88" t="s">
        <v>38</v>
      </c>
      <c r="M19" s="88"/>
      <c r="N19" s="88"/>
      <c r="O19" s="89"/>
      <c r="P19" s="62">
        <f>[2]Светлогорск!$P$74</f>
        <v>78</v>
      </c>
      <c r="Q19" s="56"/>
      <c r="R19" s="56"/>
      <c r="S19" s="56"/>
    </row>
    <row r="20" spans="1:19" s="4" customFormat="1" ht="15.75" x14ac:dyDescent="0.25">
      <c r="A20" s="63" t="s">
        <v>39</v>
      </c>
      <c r="B20" s="87" t="s">
        <v>40</v>
      </c>
      <c r="C20" s="87"/>
      <c r="D20" s="87"/>
      <c r="E20" s="87"/>
      <c r="F20" s="87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tabColor rgb="FFFFFF00"/>
  </sheetPr>
  <dimension ref="A1:W32"/>
  <sheetViews>
    <sheetView topLeftCell="A4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1" t="s">
        <v>1</v>
      </c>
      <c r="Q1" s="91"/>
      <c r="R1" s="91"/>
      <c r="S1" s="91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2"/>
      <c r="Q2" s="92"/>
      <c r="R2" s="93"/>
      <c r="S2" s="94"/>
    </row>
    <row r="3" spans="1:23" s="4" customFormat="1" ht="16.5" customHeight="1" thickBot="1" x14ac:dyDescent="0.3">
      <c r="A3" s="95" t="s">
        <v>3</v>
      </c>
      <c r="B3" s="97" t="s">
        <v>4</v>
      </c>
      <c r="C3" s="97" t="s">
        <v>5</v>
      </c>
      <c r="D3" s="100" t="s">
        <v>6</v>
      </c>
      <c r="E3" s="101"/>
      <c r="F3" s="101"/>
      <c r="G3" s="102"/>
      <c r="H3" s="100" t="s">
        <v>7</v>
      </c>
      <c r="I3" s="101"/>
      <c r="J3" s="101"/>
      <c r="K3" s="102"/>
      <c r="L3" s="100" t="s">
        <v>8</v>
      </c>
      <c r="M3" s="101"/>
      <c r="N3" s="101"/>
      <c r="O3" s="102"/>
      <c r="P3" s="103" t="s">
        <v>9</v>
      </c>
      <c r="Q3" s="104"/>
      <c r="R3" s="104"/>
      <c r="S3" s="105"/>
      <c r="T3" s="85" t="s">
        <v>10</v>
      </c>
      <c r="U3" s="86"/>
      <c r="V3" s="86"/>
      <c r="W3" s="3"/>
    </row>
    <row r="4" spans="1:23" s="4" customFormat="1" ht="32.25" thickBot="1" x14ac:dyDescent="0.3">
      <c r="A4" s="96"/>
      <c r="B4" s="98"/>
      <c r="C4" s="99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[1]Славск!$E$7</f>
        <v>935</v>
      </c>
      <c r="U5" s="23">
        <f>[1]Славск!$E$8</f>
        <v>1243</v>
      </c>
      <c r="V5" s="23">
        <f>[1]Славск!$E$9</f>
        <v>656</v>
      </c>
      <c r="W5" s="23">
        <f>SUM(T5:V5)</f>
        <v>2834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5</v>
      </c>
      <c r="E6" s="69">
        <v>26</v>
      </c>
      <c r="F6" s="69">
        <v>20</v>
      </c>
      <c r="G6" s="71">
        <f>D6+E6+F6</f>
        <v>51</v>
      </c>
      <c r="H6" s="27">
        <v>1</v>
      </c>
      <c r="I6" s="69">
        <v>53</v>
      </c>
      <c r="J6" s="69">
        <v>48</v>
      </c>
      <c r="K6" s="29">
        <f>H6+I6+J6</f>
        <v>102</v>
      </c>
      <c r="L6" s="30">
        <f t="shared" ref="L6:N16" si="0">D6+H6</f>
        <v>6</v>
      </c>
      <c r="M6" s="31">
        <f t="shared" si="0"/>
        <v>79</v>
      </c>
      <c r="N6" s="31">
        <f t="shared" si="0"/>
        <v>68</v>
      </c>
      <c r="O6" s="32">
        <f>L6+M6+N6</f>
        <v>153</v>
      </c>
      <c r="P6" s="33">
        <f>L6/T5</f>
        <v>6.4171122994652408E-3</v>
      </c>
      <c r="Q6" s="33">
        <f>M6/U5</f>
        <v>6.3555913113435239E-2</v>
      </c>
      <c r="R6" s="33">
        <f>N6/V5</f>
        <v>0.10365853658536585</v>
      </c>
      <c r="S6" s="33">
        <f>O6/W5</f>
        <v>5.3987297106563165E-2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2</v>
      </c>
      <c r="E7" s="70">
        <v>8</v>
      </c>
      <c r="F7" s="70">
        <v>7</v>
      </c>
      <c r="G7" s="72">
        <f t="shared" ref="G7:G16" si="1">D7+E7+F7</f>
        <v>17</v>
      </c>
      <c r="H7" s="38">
        <v>2</v>
      </c>
      <c r="I7" s="70">
        <v>20</v>
      </c>
      <c r="J7" s="70">
        <v>24</v>
      </c>
      <c r="K7" s="40">
        <f t="shared" ref="K7:K16" si="2">H7+I7+J7</f>
        <v>46</v>
      </c>
      <c r="L7" s="41">
        <f t="shared" si="0"/>
        <v>4</v>
      </c>
      <c r="M7" s="42">
        <f t="shared" si="0"/>
        <v>28</v>
      </c>
      <c r="N7" s="42">
        <f t="shared" si="0"/>
        <v>31</v>
      </c>
      <c r="O7" s="43">
        <f>L7+M7+N7</f>
        <v>63</v>
      </c>
      <c r="P7" s="33">
        <f>L7/T5</f>
        <v>4.2780748663101605E-3</v>
      </c>
      <c r="Q7" s="33">
        <f>M7/U5</f>
        <v>2.252614641995173E-2</v>
      </c>
      <c r="R7" s="33">
        <f>N7/V5</f>
        <v>4.725609756097561E-2</v>
      </c>
      <c r="S7" s="33">
        <f>O7/W5</f>
        <v>2.2230063514467185E-2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37</v>
      </c>
      <c r="E8" s="70">
        <v>75</v>
      </c>
      <c r="F8" s="70">
        <v>40</v>
      </c>
      <c r="G8" s="72">
        <f t="shared" si="1"/>
        <v>152</v>
      </c>
      <c r="H8" s="38">
        <v>25</v>
      </c>
      <c r="I8" s="70">
        <v>132</v>
      </c>
      <c r="J8" s="70">
        <v>65</v>
      </c>
      <c r="K8" s="40">
        <f t="shared" si="2"/>
        <v>222</v>
      </c>
      <c r="L8" s="41">
        <f t="shared" si="0"/>
        <v>62</v>
      </c>
      <c r="M8" s="42">
        <f t="shared" si="0"/>
        <v>207</v>
      </c>
      <c r="N8" s="42">
        <f t="shared" si="0"/>
        <v>105</v>
      </c>
      <c r="O8" s="43">
        <f t="shared" ref="O8:O16" si="3">L8+M8+N8</f>
        <v>374</v>
      </c>
      <c r="P8" s="33">
        <f>L8/T5</f>
        <v>6.6310160427807491E-2</v>
      </c>
      <c r="Q8" s="33">
        <f>M8/U5</f>
        <v>0.16653258246178601</v>
      </c>
      <c r="R8" s="33">
        <f>N8/V5</f>
        <v>0.1600609756097561</v>
      </c>
      <c r="S8" s="33">
        <f>O8/W5</f>
        <v>0.13196894848270996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280</v>
      </c>
      <c r="E9" s="70">
        <v>190</v>
      </c>
      <c r="F9" s="70">
        <v>46</v>
      </c>
      <c r="G9" s="72">
        <f t="shared" si="1"/>
        <v>516</v>
      </c>
      <c r="H9" s="38">
        <v>114</v>
      </c>
      <c r="I9" s="70">
        <v>108</v>
      </c>
      <c r="J9" s="70">
        <v>7</v>
      </c>
      <c r="K9" s="40">
        <f t="shared" si="2"/>
        <v>229</v>
      </c>
      <c r="L9" s="41">
        <f t="shared" si="0"/>
        <v>394</v>
      </c>
      <c r="M9" s="42">
        <f t="shared" si="0"/>
        <v>298</v>
      </c>
      <c r="N9" s="42">
        <f t="shared" si="0"/>
        <v>53</v>
      </c>
      <c r="O9" s="43">
        <f t="shared" si="3"/>
        <v>745</v>
      </c>
      <c r="P9" s="33">
        <f>L9/T5</f>
        <v>0.4213903743315508</v>
      </c>
      <c r="Q9" s="33">
        <f>M9/U5</f>
        <v>0.23974255832662913</v>
      </c>
      <c r="R9" s="33">
        <f>N9/V5</f>
        <v>8.0792682926829271E-2</v>
      </c>
      <c r="S9" s="33">
        <f>O9/W5</f>
        <v>0.26287932251235002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4</v>
      </c>
      <c r="E10" s="70">
        <v>8</v>
      </c>
      <c r="F10" s="70">
        <v>2</v>
      </c>
      <c r="G10" s="72">
        <f t="shared" si="1"/>
        <v>14</v>
      </c>
      <c r="H10" s="38">
        <v>1</v>
      </c>
      <c r="I10" s="70">
        <v>5</v>
      </c>
      <c r="J10" s="70">
        <v>7</v>
      </c>
      <c r="K10" s="40">
        <f t="shared" si="2"/>
        <v>13</v>
      </c>
      <c r="L10" s="41">
        <f t="shared" si="0"/>
        <v>5</v>
      </c>
      <c r="M10" s="42">
        <f t="shared" si="0"/>
        <v>13</v>
      </c>
      <c r="N10" s="42">
        <f t="shared" si="0"/>
        <v>9</v>
      </c>
      <c r="O10" s="43">
        <f t="shared" si="3"/>
        <v>27</v>
      </c>
      <c r="P10" s="33">
        <f>L10/T5</f>
        <v>5.3475935828877002E-3</v>
      </c>
      <c r="Q10" s="33">
        <f>M10/U5</f>
        <v>1.0458567980691875E-2</v>
      </c>
      <c r="R10" s="33">
        <f>N10/V5</f>
        <v>1.3719512195121951E-2</v>
      </c>
      <c r="S10" s="33">
        <f>O10/W5</f>
        <v>9.5271700776287938E-3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/>
      <c r="E12" s="70"/>
      <c r="F12" s="70">
        <v>11</v>
      </c>
      <c r="G12" s="72">
        <f t="shared" si="1"/>
        <v>11</v>
      </c>
      <c r="H12" s="38"/>
      <c r="I12" s="70">
        <v>6</v>
      </c>
      <c r="J12" s="70">
        <v>36</v>
      </c>
      <c r="K12" s="40">
        <f t="shared" si="2"/>
        <v>42</v>
      </c>
      <c r="L12" s="41">
        <f t="shared" si="0"/>
        <v>0</v>
      </c>
      <c r="M12" s="42">
        <f t="shared" si="0"/>
        <v>6</v>
      </c>
      <c r="N12" s="42">
        <f t="shared" si="0"/>
        <v>47</v>
      </c>
      <c r="O12" s="43">
        <f t="shared" si="3"/>
        <v>53</v>
      </c>
      <c r="P12" s="33">
        <f>L12/T5</f>
        <v>0</v>
      </c>
      <c r="Q12" s="33">
        <f>M12/U5</f>
        <v>4.8270313757039418E-3</v>
      </c>
      <c r="R12" s="33">
        <f>N12/V5</f>
        <v>7.1646341463414628E-2</v>
      </c>
      <c r="S12" s="33">
        <f>O12/W5</f>
        <v>1.8701482004234299E-2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60</v>
      </c>
      <c r="E13" s="70">
        <v>76</v>
      </c>
      <c r="F13" s="70">
        <v>29</v>
      </c>
      <c r="G13" s="72">
        <f t="shared" si="1"/>
        <v>165</v>
      </c>
      <c r="H13" s="38">
        <v>75</v>
      </c>
      <c r="I13" s="70">
        <v>77</v>
      </c>
      <c r="J13" s="70">
        <v>48</v>
      </c>
      <c r="K13" s="40">
        <f t="shared" si="2"/>
        <v>200</v>
      </c>
      <c r="L13" s="41">
        <f t="shared" si="0"/>
        <v>135</v>
      </c>
      <c r="M13" s="42">
        <f t="shared" si="0"/>
        <v>153</v>
      </c>
      <c r="N13" s="42">
        <f t="shared" si="0"/>
        <v>77</v>
      </c>
      <c r="O13" s="43">
        <f t="shared" si="3"/>
        <v>365</v>
      </c>
      <c r="P13" s="33">
        <f>L13/T5</f>
        <v>0.14438502673796791</v>
      </c>
      <c r="Q13" s="33">
        <f>M13/U5</f>
        <v>0.12308930008045052</v>
      </c>
      <c r="R13" s="33">
        <f>N13/V5</f>
        <v>0.1173780487804878</v>
      </c>
      <c r="S13" s="33">
        <f>O13/W5</f>
        <v>0.12879322512350036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9</v>
      </c>
      <c r="E14" s="70">
        <v>17</v>
      </c>
      <c r="F14" s="70">
        <v>3</v>
      </c>
      <c r="G14" s="72">
        <f t="shared" si="1"/>
        <v>29</v>
      </c>
      <c r="H14" s="38">
        <v>10</v>
      </c>
      <c r="I14" s="70">
        <v>30</v>
      </c>
      <c r="J14" s="70">
        <v>13</v>
      </c>
      <c r="K14" s="40">
        <f t="shared" si="2"/>
        <v>53</v>
      </c>
      <c r="L14" s="41">
        <f t="shared" si="0"/>
        <v>19</v>
      </c>
      <c r="M14" s="42">
        <f t="shared" si="0"/>
        <v>47</v>
      </c>
      <c r="N14" s="42">
        <f t="shared" si="0"/>
        <v>16</v>
      </c>
      <c r="O14" s="43">
        <f t="shared" si="3"/>
        <v>82</v>
      </c>
      <c r="P14" s="33">
        <f>L14/T5</f>
        <v>2.0320855614973262E-2</v>
      </c>
      <c r="Q14" s="33">
        <f>M14/U5</f>
        <v>3.781174577634755E-2</v>
      </c>
      <c r="R14" s="33">
        <f>N14/V5</f>
        <v>2.4390243902439025E-2</v>
      </c>
      <c r="S14" s="33">
        <f>O14/W5</f>
        <v>2.893436838390967E-2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>
        <v>5</v>
      </c>
      <c r="F15" s="70">
        <v>7</v>
      </c>
      <c r="G15" s="72">
        <f t="shared" si="1"/>
        <v>12</v>
      </c>
      <c r="H15" s="38"/>
      <c r="I15" s="70">
        <v>9</v>
      </c>
      <c r="J15" s="70">
        <v>9</v>
      </c>
      <c r="K15" s="40">
        <f t="shared" si="2"/>
        <v>18</v>
      </c>
      <c r="L15" s="41">
        <f t="shared" si="0"/>
        <v>0</v>
      </c>
      <c r="M15" s="42">
        <f t="shared" si="0"/>
        <v>14</v>
      </c>
      <c r="N15" s="42">
        <f t="shared" si="0"/>
        <v>16</v>
      </c>
      <c r="O15" s="43">
        <f t="shared" si="3"/>
        <v>30</v>
      </c>
      <c r="P15" s="33">
        <f>L15/T5</f>
        <v>0</v>
      </c>
      <c r="Q15" s="33">
        <f>M15/U5</f>
        <v>1.1263073209975865E-2</v>
      </c>
      <c r="R15" s="33">
        <f>N15/V5</f>
        <v>2.4390243902439025E-2</v>
      </c>
      <c r="S15" s="33">
        <f>O15/W5</f>
        <v>1.058574453069866E-2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87" t="s">
        <v>35</v>
      </c>
      <c r="B18" s="87"/>
      <c r="C18" s="87"/>
      <c r="D18" s="87"/>
      <c r="E18" s="87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88" t="s">
        <v>38</v>
      </c>
      <c r="M19" s="88"/>
      <c r="N19" s="88"/>
      <c r="O19" s="89"/>
      <c r="P19" s="62">
        <f>[2]Славск!$P$74</f>
        <v>38</v>
      </c>
      <c r="Q19" s="56"/>
      <c r="R19" s="56"/>
      <c r="S19" s="56"/>
    </row>
    <row r="20" spans="1:19" s="4" customFormat="1" ht="15.75" x14ac:dyDescent="0.25">
      <c r="A20" s="63" t="s">
        <v>39</v>
      </c>
      <c r="B20" s="87" t="s">
        <v>40</v>
      </c>
      <c r="C20" s="87"/>
      <c r="D20" s="87"/>
      <c r="E20" s="87"/>
      <c r="F20" s="87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>
    <tabColor rgb="FFFFFF00"/>
  </sheetPr>
  <dimension ref="A1:W32"/>
  <sheetViews>
    <sheetView workbookViewId="0">
      <selection activeCell="V13" sqref="V13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1" t="s">
        <v>1</v>
      </c>
      <c r="Q1" s="91"/>
      <c r="R1" s="91"/>
      <c r="S1" s="91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2"/>
      <c r="Q2" s="92"/>
      <c r="R2" s="93"/>
      <c r="S2" s="94"/>
    </row>
    <row r="3" spans="1:23" s="4" customFormat="1" ht="16.5" customHeight="1" thickBot="1" x14ac:dyDescent="0.3">
      <c r="A3" s="95" t="s">
        <v>3</v>
      </c>
      <c r="B3" s="97" t="s">
        <v>4</v>
      </c>
      <c r="C3" s="97" t="s">
        <v>5</v>
      </c>
      <c r="D3" s="100" t="s">
        <v>6</v>
      </c>
      <c r="E3" s="101"/>
      <c r="F3" s="101"/>
      <c r="G3" s="102"/>
      <c r="H3" s="100" t="s">
        <v>7</v>
      </c>
      <c r="I3" s="101"/>
      <c r="J3" s="101"/>
      <c r="K3" s="102"/>
      <c r="L3" s="100" t="s">
        <v>8</v>
      </c>
      <c r="M3" s="101"/>
      <c r="N3" s="101"/>
      <c r="O3" s="102"/>
      <c r="P3" s="103" t="s">
        <v>9</v>
      </c>
      <c r="Q3" s="104"/>
      <c r="R3" s="104"/>
      <c r="S3" s="105"/>
      <c r="T3" s="85" t="s">
        <v>10</v>
      </c>
      <c r="U3" s="86"/>
      <c r="V3" s="86"/>
      <c r="W3" s="3"/>
    </row>
    <row r="4" spans="1:23" s="4" customFormat="1" ht="32.25" thickBot="1" x14ac:dyDescent="0.3">
      <c r="A4" s="96"/>
      <c r="B4" s="98"/>
      <c r="C4" s="99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[1]Советск!$E$7</f>
        <v>1787</v>
      </c>
      <c r="U5" s="23">
        <f>[1]Советск!$E$8</f>
        <v>2467</v>
      </c>
      <c r="V5" s="23">
        <f>[1]Советск!$E$9</f>
        <v>1442</v>
      </c>
      <c r="W5" s="23">
        <f>SUM(T5:V5)</f>
        <v>5696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80"/>
      <c r="E6" s="81"/>
      <c r="F6" s="81"/>
      <c r="G6" s="71">
        <f>D6+E6+F6</f>
        <v>0</v>
      </c>
      <c r="H6" s="79"/>
      <c r="I6" s="81"/>
      <c r="J6" s="81"/>
      <c r="K6" s="29">
        <f>H6+I6+J6</f>
        <v>0</v>
      </c>
      <c r="L6" s="30">
        <f t="shared" ref="L6:N16" si="0">D6+H6</f>
        <v>0</v>
      </c>
      <c r="M6" s="31">
        <f t="shared" si="0"/>
        <v>0</v>
      </c>
      <c r="N6" s="31">
        <f t="shared" si="0"/>
        <v>0</v>
      </c>
      <c r="O6" s="32">
        <f>L6+M6+N6</f>
        <v>0</v>
      </c>
      <c r="P6" s="33">
        <f>L6/T5</f>
        <v>0</v>
      </c>
      <c r="Q6" s="33">
        <f>M6/U5</f>
        <v>0</v>
      </c>
      <c r="R6" s="33">
        <f>N6/V5</f>
        <v>0</v>
      </c>
      <c r="S6" s="33">
        <f>O6/W5</f>
        <v>0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77"/>
      <c r="E7" s="75"/>
      <c r="F7" s="75"/>
      <c r="G7" s="72">
        <f t="shared" ref="G7:G16" si="1">D7+E7+F7</f>
        <v>0</v>
      </c>
      <c r="H7" s="77"/>
      <c r="I7" s="75"/>
      <c r="J7" s="75"/>
      <c r="K7" s="40">
        <f t="shared" ref="K7:K16" si="2">H7+I7+J7</f>
        <v>0</v>
      </c>
      <c r="L7" s="41">
        <f t="shared" si="0"/>
        <v>0</v>
      </c>
      <c r="M7" s="42">
        <f t="shared" si="0"/>
        <v>0</v>
      </c>
      <c r="N7" s="42">
        <f t="shared" si="0"/>
        <v>0</v>
      </c>
      <c r="O7" s="43">
        <f>L7+M7+N7</f>
        <v>0</v>
      </c>
      <c r="P7" s="33">
        <f>L7/T5</f>
        <v>0</v>
      </c>
      <c r="Q7" s="33">
        <f>M7/U5</f>
        <v>0</v>
      </c>
      <c r="R7" s="33">
        <f>N7/V5</f>
        <v>0</v>
      </c>
      <c r="S7" s="33">
        <f>O7/W5</f>
        <v>0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77"/>
      <c r="E8" s="75"/>
      <c r="F8" s="75"/>
      <c r="G8" s="72">
        <f t="shared" si="1"/>
        <v>0</v>
      </c>
      <c r="H8" s="77"/>
      <c r="I8" s="75"/>
      <c r="J8" s="75"/>
      <c r="K8" s="40">
        <f t="shared" si="2"/>
        <v>0</v>
      </c>
      <c r="L8" s="41">
        <f t="shared" si="0"/>
        <v>0</v>
      </c>
      <c r="M8" s="42">
        <f t="shared" si="0"/>
        <v>0</v>
      </c>
      <c r="N8" s="42">
        <f t="shared" si="0"/>
        <v>0</v>
      </c>
      <c r="O8" s="43">
        <f t="shared" ref="O8:O16" si="3">L8+M8+N8</f>
        <v>0</v>
      </c>
      <c r="P8" s="33">
        <f>L8/T5</f>
        <v>0</v>
      </c>
      <c r="Q8" s="33">
        <f>M8/U5</f>
        <v>0</v>
      </c>
      <c r="R8" s="33">
        <f>N8/V5</f>
        <v>0</v>
      </c>
      <c r="S8" s="33">
        <f>O8/W5</f>
        <v>0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77">
        <v>40</v>
      </c>
      <c r="E9" s="75">
        <v>123</v>
      </c>
      <c r="F9" s="75">
        <v>126</v>
      </c>
      <c r="G9" s="72">
        <f t="shared" si="1"/>
        <v>289</v>
      </c>
      <c r="H9" s="77">
        <v>5</v>
      </c>
      <c r="I9" s="75">
        <v>3</v>
      </c>
      <c r="J9" s="75"/>
      <c r="K9" s="40">
        <f t="shared" si="2"/>
        <v>8</v>
      </c>
      <c r="L9" s="41">
        <f t="shared" si="0"/>
        <v>45</v>
      </c>
      <c r="M9" s="42">
        <f t="shared" si="0"/>
        <v>126</v>
      </c>
      <c r="N9" s="42">
        <f t="shared" si="0"/>
        <v>126</v>
      </c>
      <c r="O9" s="43">
        <f t="shared" si="3"/>
        <v>297</v>
      </c>
      <c r="P9" s="33">
        <f>L9/T5</f>
        <v>2.5181869054280919E-2</v>
      </c>
      <c r="Q9" s="33">
        <f>M9/U5</f>
        <v>5.1074179164977702E-2</v>
      </c>
      <c r="R9" s="33">
        <f>N9/V5</f>
        <v>8.7378640776699032E-2</v>
      </c>
      <c r="S9" s="33">
        <f>O9/W5</f>
        <v>5.2141853932584269E-2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77"/>
      <c r="E10" s="75"/>
      <c r="F10" s="75"/>
      <c r="G10" s="72">
        <f t="shared" si="1"/>
        <v>0</v>
      </c>
      <c r="H10" s="77"/>
      <c r="I10" s="75"/>
      <c r="J10" s="75"/>
      <c r="K10" s="40">
        <f t="shared" si="2"/>
        <v>0</v>
      </c>
      <c r="L10" s="41">
        <f t="shared" si="0"/>
        <v>0</v>
      </c>
      <c r="M10" s="42">
        <f t="shared" si="0"/>
        <v>0</v>
      </c>
      <c r="N10" s="42">
        <f t="shared" si="0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77"/>
      <c r="E11" s="75"/>
      <c r="F11" s="75"/>
      <c r="G11" s="72">
        <f t="shared" si="1"/>
        <v>0</v>
      </c>
      <c r="H11" s="77"/>
      <c r="I11" s="75"/>
      <c r="J11" s="75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77">
        <v>10</v>
      </c>
      <c r="E12" s="75">
        <v>35</v>
      </c>
      <c r="F12" s="75">
        <v>64</v>
      </c>
      <c r="G12" s="72">
        <f t="shared" si="1"/>
        <v>109</v>
      </c>
      <c r="H12" s="77">
        <v>15</v>
      </c>
      <c r="I12" s="75">
        <v>37</v>
      </c>
      <c r="J12" s="75">
        <v>116</v>
      </c>
      <c r="K12" s="40">
        <f t="shared" si="2"/>
        <v>168</v>
      </c>
      <c r="L12" s="41">
        <f t="shared" si="0"/>
        <v>25</v>
      </c>
      <c r="M12" s="42">
        <f t="shared" si="0"/>
        <v>72</v>
      </c>
      <c r="N12" s="42">
        <f t="shared" si="0"/>
        <v>180</v>
      </c>
      <c r="O12" s="43">
        <f t="shared" si="3"/>
        <v>277</v>
      </c>
      <c r="P12" s="33">
        <f>L12/T5</f>
        <v>1.3989927252378288E-2</v>
      </c>
      <c r="Q12" s="33">
        <f>M12/U5</f>
        <v>2.9185245237130116E-2</v>
      </c>
      <c r="R12" s="33">
        <f>N12/V5</f>
        <v>0.12482662968099861</v>
      </c>
      <c r="S12" s="33">
        <f>O12/W5</f>
        <v>4.8630617977528087E-2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77">
        <f>5+2</f>
        <v>7</v>
      </c>
      <c r="E13" s="75">
        <f>17+1</f>
        <v>18</v>
      </c>
      <c r="F13" s="75">
        <f>14+0</f>
        <v>14</v>
      </c>
      <c r="G13" s="72">
        <f t="shared" si="1"/>
        <v>39</v>
      </c>
      <c r="H13" s="77">
        <v>35</v>
      </c>
      <c r="I13" s="75">
        <v>96</v>
      </c>
      <c r="J13" s="75">
        <v>202</v>
      </c>
      <c r="K13" s="40">
        <f t="shared" si="2"/>
        <v>333</v>
      </c>
      <c r="L13" s="41">
        <f t="shared" si="0"/>
        <v>42</v>
      </c>
      <c r="M13" s="42">
        <f t="shared" si="0"/>
        <v>114</v>
      </c>
      <c r="N13" s="42">
        <f t="shared" si="0"/>
        <v>216</v>
      </c>
      <c r="O13" s="43">
        <f t="shared" si="3"/>
        <v>372</v>
      </c>
      <c r="P13" s="33">
        <f>L13/T5</f>
        <v>2.3503077783995522E-2</v>
      </c>
      <c r="Q13" s="33">
        <f>M13/U5</f>
        <v>4.6209971625456023E-2</v>
      </c>
      <c r="R13" s="33">
        <f>N13/V5</f>
        <v>0.14979195561719832</v>
      </c>
      <c r="S13" s="33">
        <f>O13/W5</f>
        <v>6.5308988764044951E-2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77"/>
      <c r="E14" s="75"/>
      <c r="F14" s="75"/>
      <c r="G14" s="72">
        <f t="shared" si="1"/>
        <v>0</v>
      </c>
      <c r="H14" s="77"/>
      <c r="I14" s="75"/>
      <c r="J14" s="75"/>
      <c r="K14" s="40">
        <f t="shared" si="2"/>
        <v>0</v>
      </c>
      <c r="L14" s="41">
        <f t="shared" si="0"/>
        <v>0</v>
      </c>
      <c r="M14" s="42">
        <f t="shared" si="0"/>
        <v>0</v>
      </c>
      <c r="N14" s="42">
        <f t="shared" si="0"/>
        <v>0</v>
      </c>
      <c r="O14" s="43">
        <f t="shared" si="3"/>
        <v>0</v>
      </c>
      <c r="P14" s="33">
        <f>L14/T5</f>
        <v>0</v>
      </c>
      <c r="Q14" s="33">
        <f>M14/U5</f>
        <v>0</v>
      </c>
      <c r="R14" s="33">
        <f>N14/V5</f>
        <v>0</v>
      </c>
      <c r="S14" s="33">
        <f>O14/W5</f>
        <v>0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77"/>
      <c r="E15" s="75"/>
      <c r="F15" s="75"/>
      <c r="G15" s="72">
        <f t="shared" si="1"/>
        <v>0</v>
      </c>
      <c r="H15" s="77"/>
      <c r="I15" s="75"/>
      <c r="J15" s="75"/>
      <c r="K15" s="40">
        <f t="shared" si="2"/>
        <v>0</v>
      </c>
      <c r="L15" s="41">
        <f t="shared" si="0"/>
        <v>0</v>
      </c>
      <c r="M15" s="42">
        <f t="shared" si="0"/>
        <v>0</v>
      </c>
      <c r="N15" s="42">
        <f t="shared" si="0"/>
        <v>0</v>
      </c>
      <c r="O15" s="43">
        <f t="shared" si="3"/>
        <v>0</v>
      </c>
      <c r="P15" s="33">
        <f>L15/T5</f>
        <v>0</v>
      </c>
      <c r="Q15" s="33">
        <f>M15/U5</f>
        <v>0</v>
      </c>
      <c r="R15" s="33">
        <f>N15/V5</f>
        <v>0</v>
      </c>
      <c r="S15" s="33">
        <f>O15/W5</f>
        <v>0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78">
        <v>1</v>
      </c>
      <c r="E16" s="76"/>
      <c r="F16" s="76"/>
      <c r="G16" s="73">
        <f t="shared" si="1"/>
        <v>1</v>
      </c>
      <c r="H16" s="78"/>
      <c r="I16" s="76"/>
      <c r="J16" s="76">
        <v>1</v>
      </c>
      <c r="K16" s="50">
        <f t="shared" si="2"/>
        <v>1</v>
      </c>
      <c r="L16" s="51">
        <f t="shared" si="0"/>
        <v>1</v>
      </c>
      <c r="M16" s="52">
        <f t="shared" si="0"/>
        <v>0</v>
      </c>
      <c r="N16" s="52">
        <f t="shared" si="0"/>
        <v>1</v>
      </c>
      <c r="O16" s="53">
        <f t="shared" si="3"/>
        <v>2</v>
      </c>
      <c r="P16" s="33">
        <f>L16/T5</f>
        <v>5.5959709009513155E-4</v>
      </c>
      <c r="Q16" s="33">
        <f>M16/U5</f>
        <v>0</v>
      </c>
      <c r="R16" s="33">
        <f>N16/V5</f>
        <v>6.9348127600554787E-4</v>
      </c>
      <c r="S16" s="33">
        <f>O16/W5</f>
        <v>3.5112359550561797E-4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87" t="s">
        <v>35</v>
      </c>
      <c r="B18" s="87"/>
      <c r="C18" s="87"/>
      <c r="D18" s="87"/>
      <c r="E18" s="87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88" t="s">
        <v>38</v>
      </c>
      <c r="M19" s="88"/>
      <c r="N19" s="88"/>
      <c r="O19" s="89"/>
      <c r="P19" s="62">
        <f>[2]Советск!$P$74</f>
        <v>15</v>
      </c>
      <c r="Q19" s="56"/>
      <c r="R19" s="56"/>
      <c r="S19" s="56"/>
    </row>
    <row r="20" spans="1:19" s="4" customFormat="1" ht="15.75" x14ac:dyDescent="0.25">
      <c r="A20" s="63" t="s">
        <v>39</v>
      </c>
      <c r="B20" s="87" t="s">
        <v>40</v>
      </c>
      <c r="C20" s="87"/>
      <c r="D20" s="87"/>
      <c r="E20" s="87"/>
      <c r="F20" s="87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FFFF00"/>
  </sheetPr>
  <dimension ref="A1:W32"/>
  <sheetViews>
    <sheetView topLeftCell="A13" workbookViewId="0">
      <selection activeCell="I28" sqref="I28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1" t="s">
        <v>1</v>
      </c>
      <c r="Q1" s="91"/>
      <c r="R1" s="91"/>
      <c r="S1" s="91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2"/>
      <c r="Q2" s="92"/>
      <c r="R2" s="93"/>
      <c r="S2" s="94"/>
    </row>
    <row r="3" spans="1:23" s="4" customFormat="1" ht="16.5" customHeight="1" thickBot="1" x14ac:dyDescent="0.3">
      <c r="A3" s="95" t="s">
        <v>3</v>
      </c>
      <c r="B3" s="97" t="s">
        <v>4</v>
      </c>
      <c r="C3" s="97" t="s">
        <v>5</v>
      </c>
      <c r="D3" s="100" t="s">
        <v>6</v>
      </c>
      <c r="E3" s="101"/>
      <c r="F3" s="101"/>
      <c r="G3" s="102"/>
      <c r="H3" s="100" t="s">
        <v>7</v>
      </c>
      <c r="I3" s="101"/>
      <c r="J3" s="101"/>
      <c r="K3" s="102"/>
      <c r="L3" s="100" t="s">
        <v>8</v>
      </c>
      <c r="M3" s="101"/>
      <c r="N3" s="101"/>
      <c r="O3" s="102"/>
      <c r="P3" s="103" t="s">
        <v>9</v>
      </c>
      <c r="Q3" s="104"/>
      <c r="R3" s="104"/>
      <c r="S3" s="105"/>
      <c r="T3" s="85" t="s">
        <v>10</v>
      </c>
      <c r="U3" s="86"/>
      <c r="V3" s="86"/>
      <c r="W3" s="3"/>
    </row>
    <row r="4" spans="1:23" s="4" customFormat="1" ht="32.25" thickBot="1" x14ac:dyDescent="0.3">
      <c r="A4" s="96"/>
      <c r="B4" s="98"/>
      <c r="C4" s="99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[1]Балтийск!$E$7</f>
        <v>1480</v>
      </c>
      <c r="U5" s="23">
        <f>[1]Балтийск!$E$8</f>
        <v>1590</v>
      </c>
      <c r="V5" s="23">
        <f>[1]Балтийск!$E$9</f>
        <v>1309</v>
      </c>
      <c r="W5" s="23">
        <f>[1]Балтийск!$E$10</f>
        <v>4379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>
        <v>157</v>
      </c>
      <c r="F6" s="69">
        <v>82</v>
      </c>
      <c r="G6" s="71">
        <f>D6+E6+F6</f>
        <v>239</v>
      </c>
      <c r="H6" s="27">
        <v>4</v>
      </c>
      <c r="I6" s="69">
        <v>72</v>
      </c>
      <c r="J6" s="69">
        <v>66</v>
      </c>
      <c r="K6" s="29">
        <f>H6+I6+J6</f>
        <v>142</v>
      </c>
      <c r="L6" s="30">
        <f t="shared" ref="L6:N16" si="0">D6+H6</f>
        <v>4</v>
      </c>
      <c r="M6" s="31">
        <f t="shared" si="0"/>
        <v>229</v>
      </c>
      <c r="N6" s="31">
        <f t="shared" si="0"/>
        <v>148</v>
      </c>
      <c r="O6" s="32">
        <f>L6+M6+N6</f>
        <v>381</v>
      </c>
      <c r="P6" s="33">
        <f>L6/T5</f>
        <v>2.7027027027027029E-3</v>
      </c>
      <c r="Q6" s="33">
        <f>M6/U5</f>
        <v>0.1440251572327044</v>
      </c>
      <c r="R6" s="33">
        <f>N6/V5</f>
        <v>0.11306340718105425</v>
      </c>
      <c r="S6" s="33">
        <f>O6/W5</f>
        <v>8.7006165791276541E-2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>
        <v>3</v>
      </c>
      <c r="F7" s="70"/>
      <c r="G7" s="72">
        <f t="shared" ref="G7:G16" si="1">D7+E7+F7</f>
        <v>3</v>
      </c>
      <c r="H7" s="38">
        <v>1</v>
      </c>
      <c r="I7" s="70">
        <v>2</v>
      </c>
      <c r="J7" s="70">
        <v>3</v>
      </c>
      <c r="K7" s="40">
        <f t="shared" ref="K7:K16" si="2">H7+I7+J7</f>
        <v>6</v>
      </c>
      <c r="L7" s="41">
        <f t="shared" si="0"/>
        <v>1</v>
      </c>
      <c r="M7" s="42">
        <f t="shared" si="0"/>
        <v>5</v>
      </c>
      <c r="N7" s="42">
        <f t="shared" si="0"/>
        <v>3</v>
      </c>
      <c r="O7" s="43">
        <f>L7+M7+N7</f>
        <v>9</v>
      </c>
      <c r="P7" s="33">
        <f>L7/T5</f>
        <v>6.7567567567567571E-4</v>
      </c>
      <c r="Q7" s="33">
        <f>M7/U5</f>
        <v>3.1446540880503146E-3</v>
      </c>
      <c r="R7" s="33">
        <f>N7/V5</f>
        <v>2.2918258212375861E-3</v>
      </c>
      <c r="S7" s="33">
        <f>O7/W5</f>
        <v>2.0552637588490525E-3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9</v>
      </c>
      <c r="E8" s="70">
        <v>34</v>
      </c>
      <c r="F8" s="70">
        <v>31</v>
      </c>
      <c r="G8" s="72">
        <f t="shared" si="1"/>
        <v>74</v>
      </c>
      <c r="H8" s="38">
        <v>24</v>
      </c>
      <c r="I8" s="70">
        <v>93</v>
      </c>
      <c r="J8" s="70">
        <v>64</v>
      </c>
      <c r="K8" s="40">
        <f t="shared" si="2"/>
        <v>181</v>
      </c>
      <c r="L8" s="41">
        <f t="shared" si="0"/>
        <v>33</v>
      </c>
      <c r="M8" s="42">
        <f t="shared" si="0"/>
        <v>127</v>
      </c>
      <c r="N8" s="42">
        <f t="shared" si="0"/>
        <v>95</v>
      </c>
      <c r="O8" s="43">
        <f t="shared" ref="O8:O16" si="3">L8+M8+N8</f>
        <v>255</v>
      </c>
      <c r="P8" s="33">
        <f>L8/T5</f>
        <v>2.2297297297297299E-2</v>
      </c>
      <c r="Q8" s="33">
        <f>M8/U5</f>
        <v>7.9874213836477984E-2</v>
      </c>
      <c r="R8" s="33">
        <f>N8/V5</f>
        <v>7.2574484339190226E-2</v>
      </c>
      <c r="S8" s="33">
        <f>O8/W5</f>
        <v>5.8232473167389817E-2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215</v>
      </c>
      <c r="E9" s="70">
        <v>220</v>
      </c>
      <c r="F9" s="70">
        <v>61</v>
      </c>
      <c r="G9" s="72">
        <f t="shared" si="1"/>
        <v>496</v>
      </c>
      <c r="H9" s="38">
        <v>58</v>
      </c>
      <c r="I9" s="70">
        <v>50</v>
      </c>
      <c r="J9" s="70">
        <v>15</v>
      </c>
      <c r="K9" s="40">
        <f t="shared" si="2"/>
        <v>123</v>
      </c>
      <c r="L9" s="41">
        <f t="shared" si="0"/>
        <v>273</v>
      </c>
      <c r="M9" s="42">
        <f t="shared" si="0"/>
        <v>270</v>
      </c>
      <c r="N9" s="42">
        <f t="shared" si="0"/>
        <v>76</v>
      </c>
      <c r="O9" s="43">
        <f t="shared" si="3"/>
        <v>619</v>
      </c>
      <c r="P9" s="33">
        <f>L9/T5</f>
        <v>0.18445945945945946</v>
      </c>
      <c r="Q9" s="33">
        <f>M9/U5</f>
        <v>0.16981132075471697</v>
      </c>
      <c r="R9" s="33">
        <f>N9/V5</f>
        <v>5.8059587471352175E-2</v>
      </c>
      <c r="S9" s="33">
        <f>O9/W5</f>
        <v>0.14135647408084037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13</v>
      </c>
      <c r="E10" s="70">
        <v>41</v>
      </c>
      <c r="F10" s="70">
        <v>26</v>
      </c>
      <c r="G10" s="72">
        <f t="shared" si="1"/>
        <v>80</v>
      </c>
      <c r="H10" s="38"/>
      <c r="I10" s="70">
        <v>32</v>
      </c>
      <c r="J10" s="70">
        <v>10</v>
      </c>
      <c r="K10" s="40">
        <f t="shared" si="2"/>
        <v>42</v>
      </c>
      <c r="L10" s="41">
        <f t="shared" si="0"/>
        <v>13</v>
      </c>
      <c r="M10" s="42">
        <f t="shared" si="0"/>
        <v>73</v>
      </c>
      <c r="N10" s="42">
        <f t="shared" si="0"/>
        <v>36</v>
      </c>
      <c r="O10" s="43">
        <f t="shared" si="3"/>
        <v>122</v>
      </c>
      <c r="P10" s="33">
        <f>L10/T5</f>
        <v>8.7837837837837843E-3</v>
      </c>
      <c r="Q10" s="33">
        <f>M10/U5</f>
        <v>4.5911949685534588E-2</v>
      </c>
      <c r="R10" s="33">
        <f>N10/V5</f>
        <v>2.7501909854851032E-2</v>
      </c>
      <c r="S10" s="33">
        <f>O10/W5</f>
        <v>2.7860242064398265E-2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17</v>
      </c>
      <c r="E12" s="70">
        <v>65</v>
      </c>
      <c r="F12" s="70">
        <v>58</v>
      </c>
      <c r="G12" s="72">
        <f t="shared" si="1"/>
        <v>140</v>
      </c>
      <c r="H12" s="38">
        <v>46</v>
      </c>
      <c r="I12" s="70">
        <v>85</v>
      </c>
      <c r="J12" s="70">
        <v>134</v>
      </c>
      <c r="K12" s="40">
        <f t="shared" si="2"/>
        <v>265</v>
      </c>
      <c r="L12" s="41">
        <f t="shared" si="0"/>
        <v>63</v>
      </c>
      <c r="M12" s="42">
        <f t="shared" si="0"/>
        <v>150</v>
      </c>
      <c r="N12" s="42">
        <f t="shared" si="0"/>
        <v>192</v>
      </c>
      <c r="O12" s="43">
        <f t="shared" si="3"/>
        <v>405</v>
      </c>
      <c r="P12" s="33">
        <f>L12/T5</f>
        <v>4.256756756756757E-2</v>
      </c>
      <c r="Q12" s="33">
        <f>M12/U5</f>
        <v>9.4339622641509441E-2</v>
      </c>
      <c r="R12" s="33">
        <f>N12/V5</f>
        <v>0.14667685255920551</v>
      </c>
      <c r="S12" s="33">
        <f>O12/W5</f>
        <v>9.2486869148207349E-2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43</v>
      </c>
      <c r="E13" s="70">
        <v>64</v>
      </c>
      <c r="F13" s="70">
        <v>54</v>
      </c>
      <c r="G13" s="72">
        <f t="shared" si="1"/>
        <v>161</v>
      </c>
      <c r="H13" s="38">
        <v>59</v>
      </c>
      <c r="I13" s="70">
        <v>189</v>
      </c>
      <c r="J13" s="70">
        <v>147</v>
      </c>
      <c r="K13" s="40">
        <f t="shared" si="2"/>
        <v>395</v>
      </c>
      <c r="L13" s="41">
        <f t="shared" si="0"/>
        <v>102</v>
      </c>
      <c r="M13" s="42">
        <f t="shared" si="0"/>
        <v>253</v>
      </c>
      <c r="N13" s="42">
        <f t="shared" si="0"/>
        <v>201</v>
      </c>
      <c r="O13" s="43">
        <f t="shared" si="3"/>
        <v>556</v>
      </c>
      <c r="P13" s="33">
        <f>L13/T5</f>
        <v>6.8918918918918923E-2</v>
      </c>
      <c r="Q13" s="33">
        <f>M13/U5</f>
        <v>0.1591194968553459</v>
      </c>
      <c r="R13" s="33">
        <f>N13/V5</f>
        <v>0.15355233002291827</v>
      </c>
      <c r="S13" s="33">
        <f>O13/W5</f>
        <v>0.126969627768897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3</v>
      </c>
      <c r="E14" s="70">
        <v>6</v>
      </c>
      <c r="F14" s="70">
        <v>3</v>
      </c>
      <c r="G14" s="72">
        <f t="shared" si="1"/>
        <v>12</v>
      </c>
      <c r="H14" s="38">
        <v>2</v>
      </c>
      <c r="I14" s="70">
        <v>9</v>
      </c>
      <c r="J14" s="70">
        <v>7</v>
      </c>
      <c r="K14" s="40">
        <f t="shared" si="2"/>
        <v>18</v>
      </c>
      <c r="L14" s="41">
        <f t="shared" si="0"/>
        <v>5</v>
      </c>
      <c r="M14" s="42">
        <f t="shared" si="0"/>
        <v>15</v>
      </c>
      <c r="N14" s="42">
        <f t="shared" si="0"/>
        <v>10</v>
      </c>
      <c r="O14" s="43">
        <f t="shared" si="3"/>
        <v>30</v>
      </c>
      <c r="P14" s="33">
        <f>L14/T5</f>
        <v>3.3783783783783786E-3</v>
      </c>
      <c r="Q14" s="33">
        <f>M14/U5</f>
        <v>9.433962264150943E-3</v>
      </c>
      <c r="R14" s="33">
        <f>N14/V5</f>
        <v>7.6394194041252868E-3</v>
      </c>
      <c r="S14" s="33">
        <f>O14/W5</f>
        <v>6.850879196163508E-3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/>
      <c r="F15" s="70"/>
      <c r="G15" s="72">
        <f t="shared" si="1"/>
        <v>0</v>
      </c>
      <c r="H15" s="38"/>
      <c r="I15" s="70"/>
      <c r="J15" s="70"/>
      <c r="K15" s="40">
        <f t="shared" si="2"/>
        <v>0</v>
      </c>
      <c r="L15" s="41">
        <f t="shared" si="0"/>
        <v>0</v>
      </c>
      <c r="M15" s="42">
        <f t="shared" si="0"/>
        <v>0</v>
      </c>
      <c r="N15" s="42">
        <f t="shared" si="0"/>
        <v>0</v>
      </c>
      <c r="O15" s="43">
        <f t="shared" si="3"/>
        <v>0</v>
      </c>
      <c r="P15" s="33">
        <f>L15/T5</f>
        <v>0</v>
      </c>
      <c r="Q15" s="33">
        <f>M15/U5</f>
        <v>0</v>
      </c>
      <c r="R15" s="33">
        <f>N15/V5</f>
        <v>0</v>
      </c>
      <c r="S15" s="33">
        <f>O15/W5</f>
        <v>0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87" t="s">
        <v>35</v>
      </c>
      <c r="B18" s="87"/>
      <c r="C18" s="87"/>
      <c r="D18" s="87"/>
      <c r="E18" s="87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484</v>
      </c>
      <c r="I19" s="60" t="s">
        <v>37</v>
      </c>
      <c r="J19" s="61">
        <f>H19/P19</f>
        <v>0.98174442190669375</v>
      </c>
      <c r="L19" s="88" t="s">
        <v>38</v>
      </c>
      <c r="M19" s="88"/>
      <c r="N19" s="88"/>
      <c r="O19" s="89"/>
      <c r="P19" s="62">
        <f>[2]Балтийск!$P$74</f>
        <v>493</v>
      </c>
      <c r="Q19" s="56"/>
      <c r="R19" s="56"/>
      <c r="S19" s="56"/>
    </row>
    <row r="20" spans="1:19" s="4" customFormat="1" ht="15.75" x14ac:dyDescent="0.25">
      <c r="A20" s="63" t="s">
        <v>39</v>
      </c>
      <c r="B20" s="87" t="s">
        <v>40</v>
      </c>
      <c r="C20" s="87"/>
      <c r="D20" s="87"/>
      <c r="E20" s="87"/>
      <c r="F20" s="87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>
        <v>68</v>
      </c>
      <c r="L21" s="60" t="s">
        <v>37</v>
      </c>
      <c r="M21" s="65">
        <f>K21/O10</f>
        <v>0.55737704918032782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>
    <tabColor rgb="FFFFFF00"/>
  </sheetPr>
  <dimension ref="A1:W32"/>
  <sheetViews>
    <sheetView topLeftCell="A4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1" t="s">
        <v>1</v>
      </c>
      <c r="Q1" s="91"/>
      <c r="R1" s="91"/>
      <c r="S1" s="91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2"/>
      <c r="Q2" s="92"/>
      <c r="R2" s="93"/>
      <c r="S2" s="94"/>
    </row>
    <row r="3" spans="1:23" s="4" customFormat="1" ht="16.5" customHeight="1" thickBot="1" x14ac:dyDescent="0.3">
      <c r="A3" s="95" t="s">
        <v>3</v>
      </c>
      <c r="B3" s="97" t="s">
        <v>4</v>
      </c>
      <c r="C3" s="97" t="s">
        <v>5</v>
      </c>
      <c r="D3" s="100" t="s">
        <v>6</v>
      </c>
      <c r="E3" s="101"/>
      <c r="F3" s="101"/>
      <c r="G3" s="102"/>
      <c r="H3" s="100" t="s">
        <v>7</v>
      </c>
      <c r="I3" s="101"/>
      <c r="J3" s="101"/>
      <c r="K3" s="102"/>
      <c r="L3" s="100" t="s">
        <v>8</v>
      </c>
      <c r="M3" s="101"/>
      <c r="N3" s="101"/>
      <c r="O3" s="102"/>
      <c r="P3" s="103" t="s">
        <v>9</v>
      </c>
      <c r="Q3" s="104"/>
      <c r="R3" s="104"/>
      <c r="S3" s="105"/>
      <c r="T3" s="85" t="s">
        <v>10</v>
      </c>
      <c r="U3" s="86"/>
      <c r="V3" s="86"/>
      <c r="W3" s="3"/>
    </row>
    <row r="4" spans="1:23" s="4" customFormat="1" ht="32.25" thickBot="1" x14ac:dyDescent="0.3">
      <c r="A4" s="96"/>
      <c r="B4" s="98"/>
      <c r="C4" s="99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[1]Черняховск!$E$7</f>
        <v>2174</v>
      </c>
      <c r="U5" s="23">
        <f>[1]Черняховск!$E$8</f>
        <v>2678</v>
      </c>
      <c r="V5" s="23">
        <f>[1]Черняховск!$E$9</f>
        <v>2005</v>
      </c>
      <c r="W5" s="23">
        <f>SUM(T5:V5)</f>
        <v>6857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79">
        <v>4</v>
      </c>
      <c r="E6" s="74">
        <v>30</v>
      </c>
      <c r="F6" s="74">
        <v>34</v>
      </c>
      <c r="G6" s="66">
        <f t="shared" ref="G6:G16" si="0">D6+E6+F6</f>
        <v>68</v>
      </c>
      <c r="H6" s="79">
        <v>6</v>
      </c>
      <c r="I6" s="74">
        <v>80</v>
      </c>
      <c r="J6" s="74">
        <v>69</v>
      </c>
      <c r="K6" s="29">
        <f>H6+I6+J6</f>
        <v>155</v>
      </c>
      <c r="L6" s="30">
        <f t="shared" ref="L6:N16" si="1">D6+H6</f>
        <v>10</v>
      </c>
      <c r="M6" s="31">
        <f t="shared" si="1"/>
        <v>110</v>
      </c>
      <c r="N6" s="31">
        <f t="shared" si="1"/>
        <v>103</v>
      </c>
      <c r="O6" s="32">
        <f>L6+M6+N6</f>
        <v>223</v>
      </c>
      <c r="P6" s="33">
        <f>L6/T5</f>
        <v>4.5998160073597054E-3</v>
      </c>
      <c r="Q6" s="33">
        <f>M6/U5</f>
        <v>4.1075429424943986E-2</v>
      </c>
      <c r="R6" s="33">
        <f>N6/V5</f>
        <v>5.1371571072319204E-2</v>
      </c>
      <c r="S6" s="33">
        <f>O6/W5</f>
        <v>3.2521510864809686E-2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77">
        <v>2</v>
      </c>
      <c r="E7" s="75">
        <v>8</v>
      </c>
      <c r="F7" s="75">
        <v>9</v>
      </c>
      <c r="G7" s="67">
        <f t="shared" si="0"/>
        <v>19</v>
      </c>
      <c r="H7" s="77">
        <v>4</v>
      </c>
      <c r="I7" s="75">
        <v>16</v>
      </c>
      <c r="J7" s="75">
        <v>12</v>
      </c>
      <c r="K7" s="40">
        <f t="shared" ref="K7:K16" si="2">H7+I7+J7</f>
        <v>32</v>
      </c>
      <c r="L7" s="41">
        <f t="shared" si="1"/>
        <v>6</v>
      </c>
      <c r="M7" s="42">
        <f t="shared" si="1"/>
        <v>24</v>
      </c>
      <c r="N7" s="42">
        <f t="shared" si="1"/>
        <v>21</v>
      </c>
      <c r="O7" s="43">
        <f>L7+M7+N7</f>
        <v>51</v>
      </c>
      <c r="P7" s="33">
        <f>L7/T5</f>
        <v>2.7598896044158236E-3</v>
      </c>
      <c r="Q7" s="33">
        <f>M7/U5</f>
        <v>8.9619118745332335E-3</v>
      </c>
      <c r="R7" s="33">
        <f>N7/V5</f>
        <v>1.0473815461346634E-2</v>
      </c>
      <c r="S7" s="33">
        <f>O7/W5</f>
        <v>7.4376549511448158E-3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77">
        <v>8</v>
      </c>
      <c r="E8" s="75">
        <v>26</v>
      </c>
      <c r="F8" s="75">
        <v>28</v>
      </c>
      <c r="G8" s="67">
        <f t="shared" si="0"/>
        <v>62</v>
      </c>
      <c r="H8" s="77">
        <v>12</v>
      </c>
      <c r="I8" s="75">
        <v>48</v>
      </c>
      <c r="J8" s="75">
        <v>34</v>
      </c>
      <c r="K8" s="40">
        <f t="shared" si="2"/>
        <v>94</v>
      </c>
      <c r="L8" s="41">
        <f t="shared" si="1"/>
        <v>20</v>
      </c>
      <c r="M8" s="42">
        <f t="shared" si="1"/>
        <v>74</v>
      </c>
      <c r="N8" s="42">
        <f t="shared" si="1"/>
        <v>62</v>
      </c>
      <c r="O8" s="43">
        <f t="shared" ref="O8:O16" si="3">L8+M8+N8</f>
        <v>156</v>
      </c>
      <c r="P8" s="33">
        <f>L8/T5</f>
        <v>9.1996320147194107E-3</v>
      </c>
      <c r="Q8" s="33">
        <f>M8/U5</f>
        <v>2.7632561613144136E-2</v>
      </c>
      <c r="R8" s="33">
        <f>N8/V5</f>
        <v>3.0922693266832918E-2</v>
      </c>
      <c r="S8" s="33">
        <f>O8/W5</f>
        <v>2.2750473968207671E-2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77">
        <v>110</v>
      </c>
      <c r="E9" s="75">
        <v>120</v>
      </c>
      <c r="F9" s="75">
        <v>30</v>
      </c>
      <c r="G9" s="67">
        <f t="shared" si="0"/>
        <v>260</v>
      </c>
      <c r="H9" s="77"/>
      <c r="I9" s="75"/>
      <c r="J9" s="75"/>
      <c r="K9" s="40">
        <f t="shared" si="2"/>
        <v>0</v>
      </c>
      <c r="L9" s="41">
        <f t="shared" si="1"/>
        <v>110</v>
      </c>
      <c r="M9" s="42">
        <f t="shared" si="1"/>
        <v>120</v>
      </c>
      <c r="N9" s="42">
        <f t="shared" si="1"/>
        <v>30</v>
      </c>
      <c r="O9" s="43">
        <f t="shared" si="3"/>
        <v>260</v>
      </c>
      <c r="P9" s="33">
        <f>L9/T5</f>
        <v>5.0597976080956765E-2</v>
      </c>
      <c r="Q9" s="33">
        <f>M9/U5</f>
        <v>4.4809559372666168E-2</v>
      </c>
      <c r="R9" s="33">
        <f>N9/V5</f>
        <v>1.4962593516209476E-2</v>
      </c>
      <c r="S9" s="33">
        <f>O9/W5</f>
        <v>3.791745661367945E-2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77"/>
      <c r="E10" s="75"/>
      <c r="F10" s="75"/>
      <c r="G10" s="67">
        <f t="shared" si="0"/>
        <v>0</v>
      </c>
      <c r="H10" s="77"/>
      <c r="I10" s="75"/>
      <c r="J10" s="75"/>
      <c r="K10" s="40">
        <f t="shared" si="2"/>
        <v>0</v>
      </c>
      <c r="L10" s="41">
        <f t="shared" si="1"/>
        <v>0</v>
      </c>
      <c r="M10" s="42">
        <f t="shared" si="1"/>
        <v>0</v>
      </c>
      <c r="N10" s="42">
        <f t="shared" si="1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77"/>
      <c r="E11" s="75"/>
      <c r="F11" s="75"/>
      <c r="G11" s="67">
        <f t="shared" si="0"/>
        <v>0</v>
      </c>
      <c r="H11" s="77"/>
      <c r="I11" s="75"/>
      <c r="J11" s="75"/>
      <c r="K11" s="40">
        <f t="shared" si="2"/>
        <v>0</v>
      </c>
      <c r="L11" s="41">
        <f t="shared" si="1"/>
        <v>0</v>
      </c>
      <c r="M11" s="42">
        <f t="shared" si="1"/>
        <v>0</v>
      </c>
      <c r="N11" s="42">
        <f t="shared" si="1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77">
        <v>3</v>
      </c>
      <c r="E12" s="75">
        <v>7</v>
      </c>
      <c r="F12" s="75">
        <v>10</v>
      </c>
      <c r="G12" s="67">
        <f t="shared" si="0"/>
        <v>20</v>
      </c>
      <c r="H12" s="77">
        <v>4</v>
      </c>
      <c r="I12" s="75">
        <v>12</v>
      </c>
      <c r="J12" s="75">
        <v>13</v>
      </c>
      <c r="K12" s="40">
        <f t="shared" si="2"/>
        <v>29</v>
      </c>
      <c r="L12" s="41">
        <f t="shared" si="1"/>
        <v>7</v>
      </c>
      <c r="M12" s="42">
        <f t="shared" si="1"/>
        <v>19</v>
      </c>
      <c r="N12" s="42">
        <f t="shared" si="1"/>
        <v>23</v>
      </c>
      <c r="O12" s="43">
        <f t="shared" si="3"/>
        <v>49</v>
      </c>
      <c r="P12" s="33">
        <f>L12/T5</f>
        <v>3.219871205151794E-3</v>
      </c>
      <c r="Q12" s="33">
        <f>M12/U5</f>
        <v>7.0948469006721438E-3</v>
      </c>
      <c r="R12" s="33">
        <f>N12/V5</f>
        <v>1.1471321695760598E-2</v>
      </c>
      <c r="S12" s="33">
        <f>O12/W5</f>
        <v>7.1459822079626657E-3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77"/>
      <c r="E13" s="75"/>
      <c r="F13" s="75"/>
      <c r="G13" s="67">
        <f t="shared" si="0"/>
        <v>0</v>
      </c>
      <c r="H13" s="77"/>
      <c r="I13" s="75"/>
      <c r="J13" s="75"/>
      <c r="K13" s="40">
        <f t="shared" si="2"/>
        <v>0</v>
      </c>
      <c r="L13" s="41">
        <f t="shared" si="1"/>
        <v>0</v>
      </c>
      <c r="M13" s="42">
        <f t="shared" si="1"/>
        <v>0</v>
      </c>
      <c r="N13" s="42">
        <f t="shared" si="1"/>
        <v>0</v>
      </c>
      <c r="O13" s="43">
        <f t="shared" si="3"/>
        <v>0</v>
      </c>
      <c r="P13" s="33">
        <f>L13/T5</f>
        <v>0</v>
      </c>
      <c r="Q13" s="33">
        <f>M13/U5</f>
        <v>0</v>
      </c>
      <c r="R13" s="33">
        <f>N13/V5</f>
        <v>0</v>
      </c>
      <c r="S13" s="33">
        <f>O13/W5</f>
        <v>0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77">
        <v>2</v>
      </c>
      <c r="E14" s="75">
        <v>8</v>
      </c>
      <c r="F14" s="75">
        <v>8</v>
      </c>
      <c r="G14" s="67">
        <f t="shared" si="0"/>
        <v>18</v>
      </c>
      <c r="H14" s="77">
        <v>1</v>
      </c>
      <c r="I14" s="75">
        <v>10</v>
      </c>
      <c r="J14" s="75">
        <v>10</v>
      </c>
      <c r="K14" s="40">
        <f t="shared" si="2"/>
        <v>21</v>
      </c>
      <c r="L14" s="41">
        <f t="shared" si="1"/>
        <v>3</v>
      </c>
      <c r="M14" s="42">
        <f t="shared" si="1"/>
        <v>18</v>
      </c>
      <c r="N14" s="42">
        <f t="shared" si="1"/>
        <v>18</v>
      </c>
      <c r="O14" s="43">
        <f t="shared" si="3"/>
        <v>39</v>
      </c>
      <c r="P14" s="33">
        <f>L14/T5</f>
        <v>1.3799448022079118E-3</v>
      </c>
      <c r="Q14" s="33">
        <f>M14/U5</f>
        <v>6.7214339058999251E-3</v>
      </c>
      <c r="R14" s="33">
        <f>N14/V5</f>
        <v>8.9775561097256863E-3</v>
      </c>
      <c r="S14" s="33">
        <f>O14/W5</f>
        <v>5.6876184920519176E-3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77"/>
      <c r="E15" s="75">
        <v>42</v>
      </c>
      <c r="F15" s="75">
        <v>17</v>
      </c>
      <c r="G15" s="67">
        <f t="shared" si="0"/>
        <v>59</v>
      </c>
      <c r="H15" s="77"/>
      <c r="I15" s="75">
        <v>44</v>
      </c>
      <c r="J15" s="75">
        <v>29</v>
      </c>
      <c r="K15" s="40">
        <f t="shared" si="2"/>
        <v>73</v>
      </c>
      <c r="L15" s="41">
        <f t="shared" si="1"/>
        <v>0</v>
      </c>
      <c r="M15" s="42">
        <f t="shared" si="1"/>
        <v>86</v>
      </c>
      <c r="N15" s="42">
        <f t="shared" si="1"/>
        <v>46</v>
      </c>
      <c r="O15" s="43">
        <f t="shared" si="3"/>
        <v>132</v>
      </c>
      <c r="P15" s="33">
        <f>L15/T5</f>
        <v>0</v>
      </c>
      <c r="Q15" s="33">
        <f>M15/U5</f>
        <v>3.2113517550410753E-2</v>
      </c>
      <c r="R15" s="33">
        <f>N15/V5</f>
        <v>2.2942643391521196E-2</v>
      </c>
      <c r="S15" s="33">
        <f>O15/W5</f>
        <v>1.9250401050021876E-2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78"/>
      <c r="E16" s="76">
        <v>19</v>
      </c>
      <c r="F16" s="76">
        <v>14</v>
      </c>
      <c r="G16" s="68">
        <f t="shared" si="0"/>
        <v>33</v>
      </c>
      <c r="H16" s="78"/>
      <c r="I16" s="76">
        <v>24</v>
      </c>
      <c r="J16" s="76">
        <v>10</v>
      </c>
      <c r="K16" s="50">
        <f t="shared" si="2"/>
        <v>34</v>
      </c>
      <c r="L16" s="51">
        <f t="shared" si="1"/>
        <v>0</v>
      </c>
      <c r="M16" s="52">
        <f t="shared" si="1"/>
        <v>43</v>
      </c>
      <c r="N16" s="52">
        <f t="shared" si="1"/>
        <v>24</v>
      </c>
      <c r="O16" s="53">
        <f t="shared" si="3"/>
        <v>67</v>
      </c>
      <c r="P16" s="33">
        <f>L16/T5</f>
        <v>0</v>
      </c>
      <c r="Q16" s="33">
        <f>M16/U5</f>
        <v>1.6056758775205376E-2</v>
      </c>
      <c r="R16" s="33">
        <f>N16/V5</f>
        <v>1.1970074812967581E-2</v>
      </c>
      <c r="S16" s="33">
        <f>O16/W5</f>
        <v>9.7710368966020117E-3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87" t="s">
        <v>35</v>
      </c>
      <c r="B18" s="87"/>
      <c r="C18" s="87"/>
      <c r="D18" s="87"/>
      <c r="E18" s="87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 t="e">
        <f>H19/P19</f>
        <v>#DIV/0!</v>
      </c>
      <c r="L19" s="88" t="s">
        <v>38</v>
      </c>
      <c r="M19" s="88"/>
      <c r="N19" s="88"/>
      <c r="O19" s="89"/>
      <c r="P19" s="62">
        <f>[2]Черняховск!$P$74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87" t="s">
        <v>40</v>
      </c>
      <c r="C20" s="87"/>
      <c r="D20" s="87"/>
      <c r="E20" s="87"/>
      <c r="F20" s="87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>
    <tabColor rgb="FFFFFF00"/>
  </sheetPr>
  <dimension ref="A1:W32"/>
  <sheetViews>
    <sheetView topLeftCell="A13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1" t="s">
        <v>1</v>
      </c>
      <c r="Q1" s="91"/>
      <c r="R1" s="91"/>
      <c r="S1" s="91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2"/>
      <c r="Q2" s="92"/>
      <c r="R2" s="93"/>
      <c r="S2" s="94"/>
    </row>
    <row r="3" spans="1:23" s="4" customFormat="1" ht="16.5" customHeight="1" thickBot="1" x14ac:dyDescent="0.3">
      <c r="A3" s="95" t="s">
        <v>3</v>
      </c>
      <c r="B3" s="97" t="s">
        <v>4</v>
      </c>
      <c r="C3" s="97" t="s">
        <v>5</v>
      </c>
      <c r="D3" s="100" t="s">
        <v>6</v>
      </c>
      <c r="E3" s="101"/>
      <c r="F3" s="101"/>
      <c r="G3" s="102"/>
      <c r="H3" s="100" t="s">
        <v>7</v>
      </c>
      <c r="I3" s="101"/>
      <c r="J3" s="101"/>
      <c r="K3" s="102"/>
      <c r="L3" s="100" t="s">
        <v>8</v>
      </c>
      <c r="M3" s="101"/>
      <c r="N3" s="101"/>
      <c r="O3" s="102"/>
      <c r="P3" s="103" t="s">
        <v>9</v>
      </c>
      <c r="Q3" s="104"/>
      <c r="R3" s="104"/>
      <c r="S3" s="105"/>
      <c r="T3" s="85" t="s">
        <v>10</v>
      </c>
      <c r="U3" s="86"/>
      <c r="V3" s="86"/>
      <c r="W3" s="3"/>
    </row>
    <row r="4" spans="1:23" s="4" customFormat="1" ht="32.25" thickBot="1" x14ac:dyDescent="0.3">
      <c r="A4" s="96"/>
      <c r="B4" s="98"/>
      <c r="C4" s="99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[1]ГП1!$E$7</f>
        <v>4752</v>
      </c>
      <c r="U5" s="23">
        <f>[1]ГП1!$E$8</f>
        <v>5888</v>
      </c>
      <c r="V5" s="23">
        <f>[1]ГП1!$E$9</f>
        <v>4385</v>
      </c>
      <c r="W5" s="23">
        <f>SUM(T5:V5)</f>
        <v>15025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25</v>
      </c>
      <c r="E6" s="69">
        <v>61</v>
      </c>
      <c r="F6" s="69">
        <v>76</v>
      </c>
      <c r="G6" s="71">
        <f>D6+E6+F6</f>
        <v>162</v>
      </c>
      <c r="H6" s="27">
        <v>24</v>
      </c>
      <c r="I6" s="69">
        <v>74</v>
      </c>
      <c r="J6" s="69">
        <v>78</v>
      </c>
      <c r="K6" s="29">
        <f>H6+I6+J6</f>
        <v>176</v>
      </c>
      <c r="L6" s="30">
        <f t="shared" ref="L6:N16" si="0">D6+H6</f>
        <v>49</v>
      </c>
      <c r="M6" s="31">
        <f t="shared" si="0"/>
        <v>135</v>
      </c>
      <c r="N6" s="31">
        <f t="shared" si="0"/>
        <v>154</v>
      </c>
      <c r="O6" s="32">
        <f>L6+M6+N6</f>
        <v>338</v>
      </c>
      <c r="P6" s="33">
        <f>L6/T5</f>
        <v>1.0311447811447811E-2</v>
      </c>
      <c r="Q6" s="33">
        <f>M6/U5</f>
        <v>2.2927989130434784E-2</v>
      </c>
      <c r="R6" s="33">
        <f>N6/V5</f>
        <v>3.5119726339794752E-2</v>
      </c>
      <c r="S6" s="33">
        <f>O6/W5</f>
        <v>2.2495840266222963E-2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21</v>
      </c>
      <c r="E7" s="70">
        <v>46</v>
      </c>
      <c r="F7" s="70">
        <v>48</v>
      </c>
      <c r="G7" s="72">
        <f t="shared" ref="G7:G16" si="1">D7+E7+F7</f>
        <v>115</v>
      </c>
      <c r="H7" s="38">
        <v>17</v>
      </c>
      <c r="I7" s="70">
        <v>63</v>
      </c>
      <c r="J7" s="70">
        <v>59</v>
      </c>
      <c r="K7" s="40">
        <f t="shared" ref="K7:K16" si="2">H7+I7+J7</f>
        <v>139</v>
      </c>
      <c r="L7" s="41">
        <f t="shared" si="0"/>
        <v>38</v>
      </c>
      <c r="M7" s="42">
        <f t="shared" si="0"/>
        <v>109</v>
      </c>
      <c r="N7" s="42">
        <f t="shared" si="0"/>
        <v>107</v>
      </c>
      <c r="O7" s="43">
        <f>L7+M7+N7</f>
        <v>254</v>
      </c>
      <c r="P7" s="33">
        <f>L7/T5</f>
        <v>7.9966329966329967E-3</v>
      </c>
      <c r="Q7" s="33">
        <f>M7/U5</f>
        <v>1.8512228260869564E-2</v>
      </c>
      <c r="R7" s="33">
        <f>N7/V5</f>
        <v>2.4401368301026224E-2</v>
      </c>
      <c r="S7" s="33">
        <f>O7/W5</f>
        <v>1.6905158069883526E-2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19</v>
      </c>
      <c r="E8" s="70">
        <v>54</v>
      </c>
      <c r="F8" s="70">
        <v>56</v>
      </c>
      <c r="G8" s="72">
        <f t="shared" si="1"/>
        <v>129</v>
      </c>
      <c r="H8" s="38">
        <v>20</v>
      </c>
      <c r="I8" s="70">
        <v>67</v>
      </c>
      <c r="J8" s="70">
        <v>64</v>
      </c>
      <c r="K8" s="40">
        <f t="shared" si="2"/>
        <v>151</v>
      </c>
      <c r="L8" s="41">
        <f t="shared" si="0"/>
        <v>39</v>
      </c>
      <c r="M8" s="42">
        <f t="shared" si="0"/>
        <v>121</v>
      </c>
      <c r="N8" s="42">
        <f t="shared" si="0"/>
        <v>120</v>
      </c>
      <c r="O8" s="43">
        <f t="shared" ref="O8:O16" si="3">L8+M8+N8</f>
        <v>280</v>
      </c>
      <c r="P8" s="33">
        <f>L8/T5</f>
        <v>8.2070707070707079E-3</v>
      </c>
      <c r="Q8" s="33">
        <f>M8/U5</f>
        <v>2.0550271739130436E-2</v>
      </c>
      <c r="R8" s="33">
        <f>N8/V5</f>
        <v>2.7366020524515394E-2</v>
      </c>
      <c r="S8" s="33">
        <f>O8/W5</f>
        <v>1.8635607321131446E-2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59</v>
      </c>
      <c r="E9" s="70">
        <v>97</v>
      </c>
      <c r="F9" s="70">
        <v>89</v>
      </c>
      <c r="G9" s="72">
        <f t="shared" si="1"/>
        <v>245</v>
      </c>
      <c r="H9" s="38">
        <v>39</v>
      </c>
      <c r="I9" s="70">
        <v>89</v>
      </c>
      <c r="J9" s="70">
        <v>85</v>
      </c>
      <c r="K9" s="40">
        <f t="shared" si="2"/>
        <v>213</v>
      </c>
      <c r="L9" s="41">
        <f t="shared" si="0"/>
        <v>98</v>
      </c>
      <c r="M9" s="42">
        <f t="shared" si="0"/>
        <v>186</v>
      </c>
      <c r="N9" s="42">
        <f t="shared" si="0"/>
        <v>174</v>
      </c>
      <c r="O9" s="43">
        <f t="shared" si="3"/>
        <v>458</v>
      </c>
      <c r="P9" s="33">
        <f>L9/T5</f>
        <v>2.0622895622895623E-2</v>
      </c>
      <c r="Q9" s="33">
        <f>M9/U5</f>
        <v>3.158967391304348E-2</v>
      </c>
      <c r="R9" s="33">
        <f>N9/V5</f>
        <v>3.9680729760547317E-2</v>
      </c>
      <c r="S9" s="33">
        <f>O9/W5</f>
        <v>3.0482529118136439E-2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37</v>
      </c>
      <c r="E10" s="70">
        <v>76</v>
      </c>
      <c r="F10" s="70">
        <v>69</v>
      </c>
      <c r="G10" s="72">
        <f t="shared" si="1"/>
        <v>182</v>
      </c>
      <c r="H10" s="38">
        <v>21</v>
      </c>
      <c r="I10" s="70">
        <v>71</v>
      </c>
      <c r="J10" s="70">
        <v>53</v>
      </c>
      <c r="K10" s="40">
        <f t="shared" si="2"/>
        <v>145</v>
      </c>
      <c r="L10" s="41">
        <f t="shared" si="0"/>
        <v>58</v>
      </c>
      <c r="M10" s="42">
        <f t="shared" si="0"/>
        <v>147</v>
      </c>
      <c r="N10" s="42">
        <f t="shared" si="0"/>
        <v>122</v>
      </c>
      <c r="O10" s="43">
        <f t="shared" si="3"/>
        <v>327</v>
      </c>
      <c r="P10" s="33">
        <f>L10/T5</f>
        <v>1.2205387205387205E-2</v>
      </c>
      <c r="Q10" s="33">
        <f>M10/U5</f>
        <v>2.4966032608695652E-2</v>
      </c>
      <c r="R10" s="33">
        <f>N10/V5</f>
        <v>2.7822120866590649E-2</v>
      </c>
      <c r="S10" s="33">
        <f>O10/W5</f>
        <v>2.1763727121464228E-2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31</v>
      </c>
      <c r="E12" s="70">
        <v>68</v>
      </c>
      <c r="F12" s="70">
        <v>54</v>
      </c>
      <c r="G12" s="72">
        <f t="shared" si="1"/>
        <v>153</v>
      </c>
      <c r="H12" s="38">
        <v>33</v>
      </c>
      <c r="I12" s="70">
        <v>71</v>
      </c>
      <c r="J12" s="70">
        <v>48</v>
      </c>
      <c r="K12" s="40">
        <f t="shared" si="2"/>
        <v>152</v>
      </c>
      <c r="L12" s="41">
        <f t="shared" si="0"/>
        <v>64</v>
      </c>
      <c r="M12" s="42">
        <f t="shared" si="0"/>
        <v>139</v>
      </c>
      <c r="N12" s="42">
        <f t="shared" si="0"/>
        <v>102</v>
      </c>
      <c r="O12" s="43">
        <f t="shared" si="3"/>
        <v>305</v>
      </c>
      <c r="P12" s="33">
        <f>L12/T5</f>
        <v>1.3468013468013467E-2</v>
      </c>
      <c r="Q12" s="33">
        <f>M12/U5</f>
        <v>2.360733695652174E-2</v>
      </c>
      <c r="R12" s="33">
        <f>N12/V5</f>
        <v>2.3261117445838083E-2</v>
      </c>
      <c r="S12" s="33">
        <f>O12/W5</f>
        <v>2.0299500831946756E-2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31</v>
      </c>
      <c r="E13" s="70">
        <v>71</v>
      </c>
      <c r="F13" s="70">
        <v>54</v>
      </c>
      <c r="G13" s="72">
        <f t="shared" si="1"/>
        <v>156</v>
      </c>
      <c r="H13" s="38">
        <v>35</v>
      </c>
      <c r="I13" s="70">
        <v>68</v>
      </c>
      <c r="J13" s="70">
        <v>63</v>
      </c>
      <c r="K13" s="40">
        <f t="shared" si="2"/>
        <v>166</v>
      </c>
      <c r="L13" s="41">
        <f t="shared" si="0"/>
        <v>66</v>
      </c>
      <c r="M13" s="42">
        <f t="shared" si="0"/>
        <v>139</v>
      </c>
      <c r="N13" s="42">
        <f t="shared" si="0"/>
        <v>117</v>
      </c>
      <c r="O13" s="43">
        <f t="shared" si="3"/>
        <v>322</v>
      </c>
      <c r="P13" s="33">
        <f>L13/T5</f>
        <v>1.3888888888888888E-2</v>
      </c>
      <c r="Q13" s="33">
        <f>M13/U5</f>
        <v>2.360733695652174E-2</v>
      </c>
      <c r="R13" s="33">
        <f>N13/V5</f>
        <v>2.6681870011402507E-2</v>
      </c>
      <c r="S13" s="33">
        <f>O13/W5</f>
        <v>2.1430948419301165E-2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72">
        <f t="shared" si="1"/>
        <v>0</v>
      </c>
      <c r="H14" s="38"/>
      <c r="I14" s="70"/>
      <c r="J14" s="70"/>
      <c r="K14" s="40">
        <f t="shared" si="2"/>
        <v>0</v>
      </c>
      <c r="L14" s="41">
        <f t="shared" si="0"/>
        <v>0</v>
      </c>
      <c r="M14" s="42">
        <f t="shared" si="0"/>
        <v>0</v>
      </c>
      <c r="N14" s="42">
        <f t="shared" si="0"/>
        <v>0</v>
      </c>
      <c r="O14" s="43">
        <f t="shared" si="3"/>
        <v>0</v>
      </c>
      <c r="P14" s="33">
        <f>L14/T5</f>
        <v>0</v>
      </c>
      <c r="Q14" s="33">
        <f>M14/U5</f>
        <v>0</v>
      </c>
      <c r="R14" s="33">
        <f>N14/V5</f>
        <v>0</v>
      </c>
      <c r="S14" s="33">
        <f>O14/W5</f>
        <v>0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>
        <v>21</v>
      </c>
      <c r="E15" s="70">
        <v>71</v>
      </c>
      <c r="F15" s="70">
        <v>49</v>
      </c>
      <c r="G15" s="72">
        <f t="shared" si="1"/>
        <v>141</v>
      </c>
      <c r="H15" s="38">
        <v>31</v>
      </c>
      <c r="I15" s="70">
        <v>73</v>
      </c>
      <c r="J15" s="70">
        <v>56</v>
      </c>
      <c r="K15" s="40">
        <f t="shared" si="2"/>
        <v>160</v>
      </c>
      <c r="L15" s="41">
        <f t="shared" si="0"/>
        <v>52</v>
      </c>
      <c r="M15" s="42">
        <f t="shared" si="0"/>
        <v>144</v>
      </c>
      <c r="N15" s="42">
        <f t="shared" si="0"/>
        <v>105</v>
      </c>
      <c r="O15" s="43">
        <f t="shared" si="3"/>
        <v>301</v>
      </c>
      <c r="P15" s="33">
        <f>L15/T5</f>
        <v>1.0942760942760943E-2</v>
      </c>
      <c r="Q15" s="33">
        <f>M15/U5</f>
        <v>2.4456521739130436E-2</v>
      </c>
      <c r="R15" s="33">
        <f>N15/V5</f>
        <v>2.394526795895097E-2</v>
      </c>
      <c r="S15" s="33">
        <f>O15/W5</f>
        <v>2.0033277870216307E-2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>
        <v>16</v>
      </c>
      <c r="E16" s="49">
        <v>44</v>
      </c>
      <c r="F16" s="49">
        <v>39</v>
      </c>
      <c r="G16" s="73">
        <f t="shared" si="1"/>
        <v>99</v>
      </c>
      <c r="H16" s="48">
        <v>22</v>
      </c>
      <c r="I16" s="49">
        <v>56</v>
      </c>
      <c r="J16" s="49">
        <v>47</v>
      </c>
      <c r="K16" s="50">
        <f t="shared" si="2"/>
        <v>125</v>
      </c>
      <c r="L16" s="51">
        <f t="shared" si="0"/>
        <v>38</v>
      </c>
      <c r="M16" s="52">
        <f t="shared" si="0"/>
        <v>100</v>
      </c>
      <c r="N16" s="52">
        <f t="shared" si="0"/>
        <v>86</v>
      </c>
      <c r="O16" s="53">
        <f t="shared" si="3"/>
        <v>224</v>
      </c>
      <c r="P16" s="33">
        <f>L16/T5</f>
        <v>7.9966329966329967E-3</v>
      </c>
      <c r="Q16" s="33">
        <f>M16/U5</f>
        <v>1.6983695652173912E-2</v>
      </c>
      <c r="R16" s="33">
        <f>N16/V5</f>
        <v>1.9612314709236033E-2</v>
      </c>
      <c r="S16" s="33">
        <f>O16/W5</f>
        <v>1.4908485856905159E-2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87" t="s">
        <v>35</v>
      </c>
      <c r="B18" s="87"/>
      <c r="C18" s="87"/>
      <c r="D18" s="87"/>
      <c r="E18" s="87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 t="e">
        <f>H19/P19</f>
        <v>#DIV/0!</v>
      </c>
      <c r="L19" s="88" t="s">
        <v>38</v>
      </c>
      <c r="M19" s="88"/>
      <c r="N19" s="88"/>
      <c r="O19" s="89"/>
      <c r="P19" s="62">
        <f>[2]ГП1!$P$74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87" t="s">
        <v>40</v>
      </c>
      <c r="C20" s="87"/>
      <c r="D20" s="87"/>
      <c r="E20" s="87"/>
      <c r="F20" s="87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1" t="s">
        <v>1</v>
      </c>
      <c r="Q1" s="91"/>
      <c r="R1" s="91"/>
      <c r="S1" s="91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2"/>
      <c r="Q2" s="92"/>
      <c r="R2" s="93"/>
      <c r="S2" s="94"/>
    </row>
    <row r="3" spans="1:23" s="4" customFormat="1" ht="16.5" customHeight="1" thickBot="1" x14ac:dyDescent="0.3">
      <c r="A3" s="95" t="s">
        <v>3</v>
      </c>
      <c r="B3" s="97" t="s">
        <v>4</v>
      </c>
      <c r="C3" s="97" t="s">
        <v>5</v>
      </c>
      <c r="D3" s="100" t="s">
        <v>6</v>
      </c>
      <c r="E3" s="101"/>
      <c r="F3" s="101"/>
      <c r="G3" s="102"/>
      <c r="H3" s="100" t="s">
        <v>7</v>
      </c>
      <c r="I3" s="101"/>
      <c r="J3" s="101"/>
      <c r="K3" s="102"/>
      <c r="L3" s="100" t="s">
        <v>8</v>
      </c>
      <c r="M3" s="101"/>
      <c r="N3" s="101"/>
      <c r="O3" s="102"/>
      <c r="P3" s="103" t="s">
        <v>9</v>
      </c>
      <c r="Q3" s="104"/>
      <c r="R3" s="104"/>
      <c r="S3" s="105"/>
      <c r="T3" s="85" t="s">
        <v>10</v>
      </c>
      <c r="U3" s="86"/>
      <c r="V3" s="86"/>
      <c r="W3" s="3"/>
    </row>
    <row r="4" spans="1:23" s="4" customFormat="1" ht="32.25" thickBot="1" x14ac:dyDescent="0.3">
      <c r="A4" s="96"/>
      <c r="B4" s="98"/>
      <c r="C4" s="99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[1]ГП2!$E$7</f>
        <v>3797</v>
      </c>
      <c r="U5" s="23">
        <f>[1]ГП2!$E$8</f>
        <v>4541</v>
      </c>
      <c r="V5" s="23">
        <f>[1]ГП2!$E$9</f>
        <v>3065</v>
      </c>
      <c r="W5" s="23">
        <f>SUM(T5:V5)</f>
        <v>11403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4</v>
      </c>
      <c r="E6" s="69">
        <v>91</v>
      </c>
      <c r="F6" s="69">
        <v>138</v>
      </c>
      <c r="G6" s="71">
        <f>D6+E6+F6</f>
        <v>233</v>
      </c>
      <c r="H6" s="27">
        <v>2</v>
      </c>
      <c r="I6" s="69">
        <v>167</v>
      </c>
      <c r="J6" s="69">
        <v>381</v>
      </c>
      <c r="K6" s="29">
        <f>H6+I6+J6</f>
        <v>550</v>
      </c>
      <c r="L6" s="30">
        <f t="shared" ref="L6:N16" si="0">D6+H6</f>
        <v>6</v>
      </c>
      <c r="M6" s="31">
        <f t="shared" si="0"/>
        <v>258</v>
      </c>
      <c r="N6" s="31">
        <f t="shared" si="0"/>
        <v>519</v>
      </c>
      <c r="O6" s="32">
        <f>L6+M6+N6</f>
        <v>783</v>
      </c>
      <c r="P6" s="33">
        <f>L6/T5</f>
        <v>1.5801948907031868E-3</v>
      </c>
      <c r="Q6" s="33">
        <f>M6/U5</f>
        <v>5.6815679365778464E-2</v>
      </c>
      <c r="R6" s="33">
        <f>N6/V5</f>
        <v>0.16933115823817291</v>
      </c>
      <c r="S6" s="33">
        <f>O6/W5</f>
        <v>6.8666140489344912E-2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82">
        <v>291</v>
      </c>
      <c r="E7" s="83">
        <v>219</v>
      </c>
      <c r="F7" s="83">
        <v>158</v>
      </c>
      <c r="G7" s="84">
        <f t="shared" ref="G7:G16" si="1">D7+E7+F7</f>
        <v>668</v>
      </c>
      <c r="H7" s="82">
        <v>274</v>
      </c>
      <c r="I7" s="83">
        <v>337</v>
      </c>
      <c r="J7" s="83">
        <v>339</v>
      </c>
      <c r="K7" s="40">
        <f t="shared" ref="K7:K16" si="2">H7+I7+J7</f>
        <v>950</v>
      </c>
      <c r="L7" s="41">
        <f t="shared" si="0"/>
        <v>565</v>
      </c>
      <c r="M7" s="42">
        <f t="shared" si="0"/>
        <v>556</v>
      </c>
      <c r="N7" s="42">
        <f t="shared" si="0"/>
        <v>497</v>
      </c>
      <c r="O7" s="43">
        <f>L7+M7+N7</f>
        <v>1618</v>
      </c>
      <c r="P7" s="33">
        <f>L7/T5</f>
        <v>0.14880168554121675</v>
      </c>
      <c r="Q7" s="33">
        <f>M7/U5</f>
        <v>0.12243999119136754</v>
      </c>
      <c r="R7" s="33">
        <f>N7/V5</f>
        <v>0.16215334420880914</v>
      </c>
      <c r="S7" s="33">
        <f>O7/W5</f>
        <v>0.14189248443392088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286</v>
      </c>
      <c r="E8" s="70">
        <v>724</v>
      </c>
      <c r="F8" s="70">
        <v>403</v>
      </c>
      <c r="G8" s="72">
        <f t="shared" si="1"/>
        <v>1413</v>
      </c>
      <c r="H8" s="38">
        <v>261</v>
      </c>
      <c r="I8" s="70">
        <v>1084</v>
      </c>
      <c r="J8" s="70">
        <v>1037</v>
      </c>
      <c r="K8" s="40">
        <f t="shared" si="2"/>
        <v>2382</v>
      </c>
      <c r="L8" s="41">
        <f t="shared" si="0"/>
        <v>547</v>
      </c>
      <c r="M8" s="42">
        <f t="shared" si="0"/>
        <v>1808</v>
      </c>
      <c r="N8" s="42">
        <f t="shared" si="0"/>
        <v>1440</v>
      </c>
      <c r="O8" s="43">
        <f t="shared" ref="O8:O16" si="3">L8+M8+N8</f>
        <v>3795</v>
      </c>
      <c r="P8" s="33">
        <f>L8/T5</f>
        <v>0.1440611008691072</v>
      </c>
      <c r="Q8" s="33">
        <f>M8/U5</f>
        <v>0.39815018718343975</v>
      </c>
      <c r="R8" s="33">
        <f>N8/V5</f>
        <v>0.46982055464926592</v>
      </c>
      <c r="S8" s="33">
        <f>O8/W5</f>
        <v>0.3328071560115759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194</v>
      </c>
      <c r="E9" s="70">
        <v>188</v>
      </c>
      <c r="F9" s="70">
        <v>23</v>
      </c>
      <c r="G9" s="72">
        <f t="shared" si="1"/>
        <v>405</v>
      </c>
      <c r="H9" s="38">
        <v>24</v>
      </c>
      <c r="I9" s="70">
        <v>62</v>
      </c>
      <c r="J9" s="70">
        <v>5</v>
      </c>
      <c r="K9" s="40">
        <f t="shared" si="2"/>
        <v>91</v>
      </c>
      <c r="L9" s="41">
        <f t="shared" si="0"/>
        <v>218</v>
      </c>
      <c r="M9" s="42">
        <f t="shared" si="0"/>
        <v>250</v>
      </c>
      <c r="N9" s="42">
        <f t="shared" si="0"/>
        <v>28</v>
      </c>
      <c r="O9" s="43">
        <f t="shared" si="3"/>
        <v>496</v>
      </c>
      <c r="P9" s="33">
        <f>L9/T5</f>
        <v>5.7413747695549119E-2</v>
      </c>
      <c r="Q9" s="33">
        <f>M9/U5</f>
        <v>5.5053952873816342E-2</v>
      </c>
      <c r="R9" s="33">
        <f>N9/V5</f>
        <v>9.1353996737357258E-3</v>
      </c>
      <c r="S9" s="33">
        <f>O9/W5</f>
        <v>4.3497325265281064E-2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2</v>
      </c>
      <c r="E10" s="70"/>
      <c r="F10" s="70"/>
      <c r="G10" s="72">
        <f t="shared" si="1"/>
        <v>2</v>
      </c>
      <c r="H10" s="38"/>
      <c r="I10" s="70"/>
      <c r="J10" s="70"/>
      <c r="K10" s="40">
        <f t="shared" si="2"/>
        <v>0</v>
      </c>
      <c r="L10" s="41">
        <f t="shared" si="0"/>
        <v>2</v>
      </c>
      <c r="M10" s="42">
        <f t="shared" si="0"/>
        <v>0</v>
      </c>
      <c r="N10" s="42">
        <f t="shared" si="0"/>
        <v>0</v>
      </c>
      <c r="O10" s="43">
        <f t="shared" si="3"/>
        <v>2</v>
      </c>
      <c r="P10" s="33">
        <f>L10/T5</f>
        <v>5.267316302343956E-4</v>
      </c>
      <c r="Q10" s="33">
        <f>M10/U5</f>
        <v>0</v>
      </c>
      <c r="R10" s="33">
        <f>N10/V5</f>
        <v>0</v>
      </c>
      <c r="S10" s="33">
        <f>O10/W5</f>
        <v>1.7539244058581075E-4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>
        <v>2</v>
      </c>
      <c r="E11" s="70"/>
      <c r="F11" s="70"/>
      <c r="G11" s="72">
        <f t="shared" si="1"/>
        <v>2</v>
      </c>
      <c r="H11" s="38"/>
      <c r="I11" s="70"/>
      <c r="J11" s="70"/>
      <c r="K11" s="40">
        <f t="shared" si="2"/>
        <v>0</v>
      </c>
      <c r="L11" s="41">
        <f t="shared" si="0"/>
        <v>2</v>
      </c>
      <c r="M11" s="42">
        <f t="shared" si="0"/>
        <v>0</v>
      </c>
      <c r="N11" s="42">
        <f t="shared" si="0"/>
        <v>0</v>
      </c>
      <c r="O11" s="43">
        <f t="shared" si="3"/>
        <v>2</v>
      </c>
      <c r="P11" s="33">
        <f>L11/T5</f>
        <v>5.267316302343956E-4</v>
      </c>
      <c r="Q11" s="33">
        <f>M11/U5</f>
        <v>0</v>
      </c>
      <c r="R11" s="33">
        <f>N11/V5</f>
        <v>0</v>
      </c>
      <c r="S11" s="33">
        <f>O11/W5</f>
        <v>1.7539244058581075E-4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34</v>
      </c>
      <c r="E12" s="70">
        <v>108</v>
      </c>
      <c r="F12" s="70">
        <v>150</v>
      </c>
      <c r="G12" s="72">
        <f t="shared" si="1"/>
        <v>292</v>
      </c>
      <c r="H12" s="38">
        <v>55</v>
      </c>
      <c r="I12" s="70">
        <v>1215</v>
      </c>
      <c r="J12" s="70">
        <v>385</v>
      </c>
      <c r="K12" s="40">
        <f t="shared" si="2"/>
        <v>1655</v>
      </c>
      <c r="L12" s="41">
        <f t="shared" si="0"/>
        <v>89</v>
      </c>
      <c r="M12" s="42">
        <f t="shared" si="0"/>
        <v>1323</v>
      </c>
      <c r="N12" s="42">
        <f t="shared" si="0"/>
        <v>535</v>
      </c>
      <c r="O12" s="43">
        <f t="shared" si="3"/>
        <v>1947</v>
      </c>
      <c r="P12" s="33">
        <f>L12/T5</f>
        <v>2.3439557545430603E-2</v>
      </c>
      <c r="Q12" s="33">
        <f>M12/U5</f>
        <v>0.2913455186082361</v>
      </c>
      <c r="R12" s="33">
        <f>N12/V5</f>
        <v>0.17455138662316477</v>
      </c>
      <c r="S12" s="33">
        <f>O12/W5</f>
        <v>0.17074454091028676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318</v>
      </c>
      <c r="E13" s="70">
        <v>396</v>
      </c>
      <c r="F13" s="70">
        <v>208</v>
      </c>
      <c r="G13" s="72">
        <f t="shared" si="1"/>
        <v>922</v>
      </c>
      <c r="H13" s="38">
        <v>331</v>
      </c>
      <c r="I13" s="70">
        <v>627</v>
      </c>
      <c r="J13" s="70">
        <v>381</v>
      </c>
      <c r="K13" s="40">
        <f t="shared" si="2"/>
        <v>1339</v>
      </c>
      <c r="L13" s="41">
        <f t="shared" si="0"/>
        <v>649</v>
      </c>
      <c r="M13" s="42">
        <f t="shared" si="0"/>
        <v>1023</v>
      </c>
      <c r="N13" s="42">
        <f t="shared" si="0"/>
        <v>589</v>
      </c>
      <c r="O13" s="43">
        <f t="shared" si="3"/>
        <v>2261</v>
      </c>
      <c r="P13" s="33">
        <f>L13/T5</f>
        <v>0.17092441401106137</v>
      </c>
      <c r="Q13" s="33">
        <f>M13/U5</f>
        <v>0.22528077515965647</v>
      </c>
      <c r="R13" s="33">
        <f>N13/V5</f>
        <v>0.19216965742251224</v>
      </c>
      <c r="S13" s="33">
        <f>O13/W5</f>
        <v>0.19828115408225905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4</v>
      </c>
      <c r="E14" s="70">
        <v>38</v>
      </c>
      <c r="F14" s="70">
        <v>4</v>
      </c>
      <c r="G14" s="72">
        <f t="shared" si="1"/>
        <v>46</v>
      </c>
      <c r="H14" s="38">
        <v>8</v>
      </c>
      <c r="I14" s="70">
        <v>45</v>
      </c>
      <c r="J14" s="70">
        <v>19</v>
      </c>
      <c r="K14" s="40">
        <f t="shared" si="2"/>
        <v>72</v>
      </c>
      <c r="L14" s="41">
        <f t="shared" si="0"/>
        <v>12</v>
      </c>
      <c r="M14" s="42">
        <f t="shared" si="0"/>
        <v>83</v>
      </c>
      <c r="N14" s="42">
        <f t="shared" si="0"/>
        <v>23</v>
      </c>
      <c r="O14" s="43">
        <f t="shared" si="3"/>
        <v>118</v>
      </c>
      <c r="P14" s="33">
        <f>L14/T5</f>
        <v>3.1603897814063736E-3</v>
      </c>
      <c r="Q14" s="33">
        <f>M14/U5</f>
        <v>1.8277912354107025E-2</v>
      </c>
      <c r="R14" s="33">
        <f>N14/V5</f>
        <v>7.5040783034257749E-3</v>
      </c>
      <c r="S14" s="33">
        <f>O14/W5</f>
        <v>1.0348153994562834E-2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83">
        <v>17</v>
      </c>
      <c r="F15" s="83">
        <v>4</v>
      </c>
      <c r="G15" s="84">
        <f t="shared" si="1"/>
        <v>21</v>
      </c>
      <c r="H15" s="38"/>
      <c r="I15" s="70"/>
      <c r="J15" s="70"/>
      <c r="K15" s="40">
        <f t="shared" si="2"/>
        <v>0</v>
      </c>
      <c r="L15" s="41">
        <f t="shared" si="0"/>
        <v>0</v>
      </c>
      <c r="M15" s="42">
        <f t="shared" si="0"/>
        <v>17</v>
      </c>
      <c r="N15" s="42">
        <f t="shared" si="0"/>
        <v>4</v>
      </c>
      <c r="O15" s="43">
        <f t="shared" si="3"/>
        <v>21</v>
      </c>
      <c r="P15" s="33">
        <f>L15/T5</f>
        <v>0</v>
      </c>
      <c r="Q15" s="33">
        <f>M15/U5</f>
        <v>3.743668795419511E-3</v>
      </c>
      <c r="R15" s="33">
        <f>N15/V5</f>
        <v>1.3050570962479609E-3</v>
      </c>
      <c r="S15" s="33">
        <f>O15/W5</f>
        <v>1.841620626151013E-3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87" t="s">
        <v>35</v>
      </c>
      <c r="B18" s="87"/>
      <c r="C18" s="87"/>
      <c r="D18" s="87"/>
      <c r="E18" s="87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4</v>
      </c>
      <c r="I19" s="60" t="s">
        <v>37</v>
      </c>
      <c r="J19" s="61">
        <f>H19/P19</f>
        <v>6.2179387533032801E-4</v>
      </c>
      <c r="L19" s="88" t="s">
        <v>38</v>
      </c>
      <c r="M19" s="88"/>
      <c r="N19" s="88"/>
      <c r="O19" s="89"/>
      <c r="P19" s="62">
        <f>[2]ГП2!$P$74</f>
        <v>6433</v>
      </c>
      <c r="Q19" s="56"/>
      <c r="R19" s="56"/>
      <c r="S19" s="56"/>
    </row>
    <row r="20" spans="1:19" s="4" customFormat="1" ht="15.75" x14ac:dyDescent="0.25">
      <c r="A20" s="63" t="s">
        <v>39</v>
      </c>
      <c r="B20" s="87" t="s">
        <v>40</v>
      </c>
      <c r="C20" s="87"/>
      <c r="D20" s="87"/>
      <c r="E20" s="87"/>
      <c r="F20" s="87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>
        <f>K22/O11</f>
        <v>0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>
    <tabColor rgb="FFFFFF00"/>
  </sheetPr>
  <dimension ref="A1:W32"/>
  <sheetViews>
    <sheetView topLeftCell="A13" workbookViewId="0">
      <selection activeCell="R31" sqref="R31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1" t="s">
        <v>1</v>
      </c>
      <c r="Q1" s="91"/>
      <c r="R1" s="91"/>
      <c r="S1" s="91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2"/>
      <c r="Q2" s="92"/>
      <c r="R2" s="93"/>
      <c r="S2" s="94"/>
    </row>
    <row r="3" spans="1:23" s="4" customFormat="1" ht="16.5" customHeight="1" thickBot="1" x14ac:dyDescent="0.3">
      <c r="A3" s="95" t="s">
        <v>3</v>
      </c>
      <c r="B3" s="97" t="s">
        <v>4</v>
      </c>
      <c r="C3" s="97" t="s">
        <v>5</v>
      </c>
      <c r="D3" s="100" t="s">
        <v>6</v>
      </c>
      <c r="E3" s="101"/>
      <c r="F3" s="101"/>
      <c r="G3" s="102"/>
      <c r="H3" s="100" t="s">
        <v>7</v>
      </c>
      <c r="I3" s="101"/>
      <c r="J3" s="101"/>
      <c r="K3" s="102"/>
      <c r="L3" s="100" t="s">
        <v>8</v>
      </c>
      <c r="M3" s="101"/>
      <c r="N3" s="101"/>
      <c r="O3" s="102"/>
      <c r="P3" s="103" t="s">
        <v>9</v>
      </c>
      <c r="Q3" s="104"/>
      <c r="R3" s="104"/>
      <c r="S3" s="105"/>
      <c r="T3" s="85" t="s">
        <v>10</v>
      </c>
      <c r="U3" s="86"/>
      <c r="V3" s="86"/>
      <c r="W3" s="3"/>
    </row>
    <row r="4" spans="1:23" s="4" customFormat="1" ht="32.25" thickBot="1" x14ac:dyDescent="0.3">
      <c r="A4" s="96"/>
      <c r="B4" s="98"/>
      <c r="C4" s="99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[1]ГП3!$E$7</f>
        <v>868</v>
      </c>
      <c r="U5" s="23">
        <f>[1]ГП3!$E$8</f>
        <v>910</v>
      </c>
      <c r="V5" s="23">
        <f>[1]ГП3!$E$9</f>
        <v>566</v>
      </c>
      <c r="W5" s="23">
        <f>SUM(T5:V5)</f>
        <v>2344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6</v>
      </c>
      <c r="E6" s="69">
        <v>128</v>
      </c>
      <c r="F6" s="69">
        <v>86</v>
      </c>
      <c r="G6" s="71">
        <f>D6+E6+F6</f>
        <v>220</v>
      </c>
      <c r="H6" s="27">
        <v>1</v>
      </c>
      <c r="I6" s="69">
        <v>149</v>
      </c>
      <c r="J6" s="69">
        <v>111</v>
      </c>
      <c r="K6" s="29">
        <f>H6+I6+J6</f>
        <v>261</v>
      </c>
      <c r="L6" s="30">
        <f t="shared" ref="L6:N16" si="0">D6+H6</f>
        <v>7</v>
      </c>
      <c r="M6" s="31">
        <f t="shared" si="0"/>
        <v>277</v>
      </c>
      <c r="N6" s="31">
        <f t="shared" si="0"/>
        <v>197</v>
      </c>
      <c r="O6" s="32">
        <f>L6+M6+N6</f>
        <v>481</v>
      </c>
      <c r="P6" s="33">
        <f>L6/T5</f>
        <v>8.0645161290322578E-3</v>
      </c>
      <c r="Q6" s="33">
        <f>M6/U5</f>
        <v>0.30439560439560437</v>
      </c>
      <c r="R6" s="33">
        <f>N6/V5</f>
        <v>0.34805653710247347</v>
      </c>
      <c r="S6" s="33">
        <f>O6/W5</f>
        <v>0.20520477815699659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>
        <v>10</v>
      </c>
      <c r="F7" s="70">
        <v>12</v>
      </c>
      <c r="G7" s="72">
        <f t="shared" ref="G7:G16" si="1">D7+E7+F7</f>
        <v>22</v>
      </c>
      <c r="H7" s="38"/>
      <c r="I7" s="70">
        <v>12</v>
      </c>
      <c r="J7" s="70">
        <v>12</v>
      </c>
      <c r="K7" s="40">
        <f t="shared" ref="K7:K16" si="2">H7+I7+J7</f>
        <v>24</v>
      </c>
      <c r="L7" s="41">
        <f t="shared" si="0"/>
        <v>0</v>
      </c>
      <c r="M7" s="42">
        <f t="shared" si="0"/>
        <v>22</v>
      </c>
      <c r="N7" s="42">
        <f t="shared" si="0"/>
        <v>24</v>
      </c>
      <c r="O7" s="43">
        <f>L7+M7+N7</f>
        <v>46</v>
      </c>
      <c r="P7" s="33">
        <f>L7/T5</f>
        <v>0</v>
      </c>
      <c r="Q7" s="33">
        <f>M7/U5</f>
        <v>2.4175824175824177E-2</v>
      </c>
      <c r="R7" s="33">
        <f>N7/V5</f>
        <v>4.2402826855123678E-2</v>
      </c>
      <c r="S7" s="33">
        <f>O7/W5</f>
        <v>1.9624573378839591E-2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8</v>
      </c>
      <c r="E8" s="70">
        <v>49</v>
      </c>
      <c r="F8" s="70">
        <v>27</v>
      </c>
      <c r="G8" s="72">
        <f t="shared" si="1"/>
        <v>84</v>
      </c>
      <c r="H8" s="38">
        <v>21</v>
      </c>
      <c r="I8" s="70">
        <v>78</v>
      </c>
      <c r="J8" s="70">
        <v>51</v>
      </c>
      <c r="K8" s="40">
        <f t="shared" si="2"/>
        <v>150</v>
      </c>
      <c r="L8" s="41">
        <f t="shared" si="0"/>
        <v>29</v>
      </c>
      <c r="M8" s="42">
        <f t="shared" si="0"/>
        <v>127</v>
      </c>
      <c r="N8" s="42">
        <f t="shared" si="0"/>
        <v>78</v>
      </c>
      <c r="O8" s="43">
        <f t="shared" ref="O8:O16" si="3">L8+M8+N8</f>
        <v>234</v>
      </c>
      <c r="P8" s="33">
        <f>L8/T5</f>
        <v>3.3410138248847927E-2</v>
      </c>
      <c r="Q8" s="33">
        <f>M8/U5</f>
        <v>0.13956043956043956</v>
      </c>
      <c r="R8" s="33">
        <f>N8/V5</f>
        <v>0.13780918727915195</v>
      </c>
      <c r="S8" s="33">
        <f>O8/W5</f>
        <v>9.9829351535836178E-2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88</v>
      </c>
      <c r="E9" s="70">
        <v>79</v>
      </c>
      <c r="F9" s="70">
        <v>58</v>
      </c>
      <c r="G9" s="72">
        <f t="shared" si="1"/>
        <v>225</v>
      </c>
      <c r="H9" s="38">
        <v>3</v>
      </c>
      <c r="I9" s="70">
        <v>18</v>
      </c>
      <c r="J9" s="70">
        <v>12</v>
      </c>
      <c r="K9" s="40">
        <f t="shared" si="2"/>
        <v>33</v>
      </c>
      <c r="L9" s="41">
        <f t="shared" si="0"/>
        <v>91</v>
      </c>
      <c r="M9" s="42">
        <f t="shared" si="0"/>
        <v>97</v>
      </c>
      <c r="N9" s="42">
        <f t="shared" si="0"/>
        <v>70</v>
      </c>
      <c r="O9" s="43">
        <f t="shared" si="3"/>
        <v>258</v>
      </c>
      <c r="P9" s="33">
        <f>L9/T5</f>
        <v>0.10483870967741936</v>
      </c>
      <c r="Q9" s="33">
        <f>M9/U5</f>
        <v>0.10659340659340659</v>
      </c>
      <c r="R9" s="33">
        <f>N9/V5</f>
        <v>0.12367491166077739</v>
      </c>
      <c r="S9" s="33">
        <f>O9/W5</f>
        <v>0.11006825938566553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/>
      <c r="F10" s="70"/>
      <c r="G10" s="72">
        <f t="shared" si="1"/>
        <v>0</v>
      </c>
      <c r="H10" s="38"/>
      <c r="I10" s="70"/>
      <c r="J10" s="70"/>
      <c r="K10" s="40">
        <f t="shared" si="2"/>
        <v>0</v>
      </c>
      <c r="L10" s="41">
        <f t="shared" si="0"/>
        <v>0</v>
      </c>
      <c r="M10" s="42">
        <f t="shared" si="0"/>
        <v>0</v>
      </c>
      <c r="N10" s="42">
        <f t="shared" si="0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28</v>
      </c>
      <c r="E12" s="70">
        <v>15</v>
      </c>
      <c r="F12" s="70">
        <v>13</v>
      </c>
      <c r="G12" s="72">
        <f t="shared" si="1"/>
        <v>56</v>
      </c>
      <c r="H12" s="38">
        <v>7</v>
      </c>
      <c r="I12" s="70">
        <v>28</v>
      </c>
      <c r="J12" s="70">
        <v>33</v>
      </c>
      <c r="K12" s="40">
        <f t="shared" si="2"/>
        <v>68</v>
      </c>
      <c r="L12" s="41">
        <f t="shared" si="0"/>
        <v>35</v>
      </c>
      <c r="M12" s="42">
        <f t="shared" si="0"/>
        <v>43</v>
      </c>
      <c r="N12" s="42">
        <f t="shared" si="0"/>
        <v>46</v>
      </c>
      <c r="O12" s="43">
        <f t="shared" si="3"/>
        <v>124</v>
      </c>
      <c r="P12" s="33">
        <f>L12/T5</f>
        <v>4.0322580645161289E-2</v>
      </c>
      <c r="Q12" s="33">
        <f>M12/U5</f>
        <v>4.7252747252747251E-2</v>
      </c>
      <c r="R12" s="33">
        <f>N12/V5</f>
        <v>8.1272084805653705E-2</v>
      </c>
      <c r="S12" s="33">
        <f>O12/W5</f>
        <v>5.2901023890784986E-2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32</v>
      </c>
      <c r="E13" s="70">
        <v>48</v>
      </c>
      <c r="F13" s="70">
        <v>30</v>
      </c>
      <c r="G13" s="72">
        <f t="shared" si="1"/>
        <v>110</v>
      </c>
      <c r="H13" s="38">
        <v>24</v>
      </c>
      <c r="I13" s="70">
        <v>47</v>
      </c>
      <c r="J13" s="70">
        <v>37</v>
      </c>
      <c r="K13" s="40">
        <f t="shared" si="2"/>
        <v>108</v>
      </c>
      <c r="L13" s="41">
        <f t="shared" si="0"/>
        <v>56</v>
      </c>
      <c r="M13" s="42">
        <f t="shared" si="0"/>
        <v>95</v>
      </c>
      <c r="N13" s="42">
        <f t="shared" si="0"/>
        <v>67</v>
      </c>
      <c r="O13" s="43">
        <f t="shared" si="3"/>
        <v>218</v>
      </c>
      <c r="P13" s="33">
        <f>L13/T5</f>
        <v>6.4516129032258063E-2</v>
      </c>
      <c r="Q13" s="33">
        <f>M13/U5</f>
        <v>0.1043956043956044</v>
      </c>
      <c r="R13" s="33">
        <f>N13/V5</f>
        <v>0.11837455830388692</v>
      </c>
      <c r="S13" s="33">
        <f>O13/W5</f>
        <v>9.3003412969283272E-2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72">
        <f t="shared" si="1"/>
        <v>0</v>
      </c>
      <c r="H14" s="38"/>
      <c r="I14" s="70"/>
      <c r="J14" s="70"/>
      <c r="K14" s="40">
        <f t="shared" si="2"/>
        <v>0</v>
      </c>
      <c r="L14" s="41">
        <f t="shared" si="0"/>
        <v>0</v>
      </c>
      <c r="M14" s="42">
        <f t="shared" si="0"/>
        <v>0</v>
      </c>
      <c r="N14" s="42">
        <f t="shared" si="0"/>
        <v>0</v>
      </c>
      <c r="O14" s="43">
        <f t="shared" si="3"/>
        <v>0</v>
      </c>
      <c r="P14" s="33">
        <f>L14/T5</f>
        <v>0</v>
      </c>
      <c r="Q14" s="33">
        <f>M14/U5</f>
        <v>0</v>
      </c>
      <c r="R14" s="33">
        <f>N14/V5</f>
        <v>0</v>
      </c>
      <c r="S14" s="33">
        <f>O14/W5</f>
        <v>0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>
        <v>2</v>
      </c>
      <c r="E15" s="70">
        <v>34</v>
      </c>
      <c r="F15" s="70">
        <v>19</v>
      </c>
      <c r="G15" s="72">
        <f t="shared" si="1"/>
        <v>55</v>
      </c>
      <c r="H15" s="38">
        <v>2</v>
      </c>
      <c r="I15" s="70">
        <v>27</v>
      </c>
      <c r="J15" s="70">
        <v>23</v>
      </c>
      <c r="K15" s="40">
        <f t="shared" si="2"/>
        <v>52</v>
      </c>
      <c r="L15" s="41">
        <f t="shared" si="0"/>
        <v>4</v>
      </c>
      <c r="M15" s="42">
        <f t="shared" si="0"/>
        <v>61</v>
      </c>
      <c r="N15" s="42">
        <f t="shared" si="0"/>
        <v>42</v>
      </c>
      <c r="O15" s="43">
        <f t="shared" si="3"/>
        <v>107</v>
      </c>
      <c r="P15" s="33">
        <f>L15/T5</f>
        <v>4.608294930875576E-3</v>
      </c>
      <c r="Q15" s="33">
        <f>M15/U5</f>
        <v>6.7032967032967031E-2</v>
      </c>
      <c r="R15" s="33">
        <f>N15/V5</f>
        <v>7.4204946996466431E-2</v>
      </c>
      <c r="S15" s="33">
        <f>O15/W5</f>
        <v>4.5648464163822525E-2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>
        <v>3</v>
      </c>
      <c r="F16" s="49">
        <v>2</v>
      </c>
      <c r="G16" s="73">
        <f t="shared" si="1"/>
        <v>5</v>
      </c>
      <c r="H16" s="48"/>
      <c r="I16" s="49">
        <v>3</v>
      </c>
      <c r="J16" s="49">
        <v>4</v>
      </c>
      <c r="K16" s="50">
        <f t="shared" si="2"/>
        <v>7</v>
      </c>
      <c r="L16" s="51">
        <f t="shared" si="0"/>
        <v>0</v>
      </c>
      <c r="M16" s="52">
        <f t="shared" si="0"/>
        <v>6</v>
      </c>
      <c r="N16" s="52">
        <f t="shared" si="0"/>
        <v>6</v>
      </c>
      <c r="O16" s="53">
        <f t="shared" si="3"/>
        <v>12</v>
      </c>
      <c r="P16" s="33">
        <f>L16/T5</f>
        <v>0</v>
      </c>
      <c r="Q16" s="33">
        <f>M16/U5</f>
        <v>6.5934065934065934E-3</v>
      </c>
      <c r="R16" s="33">
        <f>N16/V5</f>
        <v>1.0600706713780919E-2</v>
      </c>
      <c r="S16" s="33">
        <f>O16/W5</f>
        <v>5.1194539249146756E-3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87" t="s">
        <v>35</v>
      </c>
      <c r="B18" s="87"/>
      <c r="C18" s="87"/>
      <c r="D18" s="87"/>
      <c r="E18" s="87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170</v>
      </c>
      <c r="I19" s="60" t="s">
        <v>37</v>
      </c>
      <c r="J19" s="61">
        <f>H19/P19</f>
        <v>0.17543859649122806</v>
      </c>
      <c r="L19" s="88" t="s">
        <v>38</v>
      </c>
      <c r="M19" s="88"/>
      <c r="N19" s="88"/>
      <c r="O19" s="89"/>
      <c r="P19" s="62">
        <f>[2]ГП3!$P$74</f>
        <v>969</v>
      </c>
      <c r="Q19" s="56"/>
      <c r="R19" s="56"/>
      <c r="S19" s="56"/>
    </row>
    <row r="20" spans="1:19" s="4" customFormat="1" ht="15.75" x14ac:dyDescent="0.25">
      <c r="A20" s="63" t="s">
        <v>39</v>
      </c>
      <c r="B20" s="87" t="s">
        <v>40</v>
      </c>
      <c r="C20" s="87"/>
      <c r="D20" s="87"/>
      <c r="E20" s="87"/>
      <c r="F20" s="87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>
        <v>4</v>
      </c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5">
    <tabColor rgb="FFFFFF00"/>
  </sheetPr>
  <dimension ref="A1:W32"/>
  <sheetViews>
    <sheetView topLeftCell="A10" workbookViewId="0">
      <selection activeCell="O23" sqref="O23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1" t="s">
        <v>1</v>
      </c>
      <c r="Q1" s="91"/>
      <c r="R1" s="91"/>
      <c r="S1" s="91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2"/>
      <c r="Q2" s="92"/>
      <c r="R2" s="93"/>
      <c r="S2" s="94"/>
    </row>
    <row r="3" spans="1:23" s="4" customFormat="1" ht="16.5" customHeight="1" thickBot="1" x14ac:dyDescent="0.3">
      <c r="A3" s="95" t="s">
        <v>3</v>
      </c>
      <c r="B3" s="97" t="s">
        <v>4</v>
      </c>
      <c r="C3" s="97" t="s">
        <v>5</v>
      </c>
      <c r="D3" s="100" t="s">
        <v>6</v>
      </c>
      <c r="E3" s="101"/>
      <c r="F3" s="101"/>
      <c r="G3" s="102"/>
      <c r="H3" s="100" t="s">
        <v>7</v>
      </c>
      <c r="I3" s="101"/>
      <c r="J3" s="101"/>
      <c r="K3" s="102"/>
      <c r="L3" s="100" t="s">
        <v>8</v>
      </c>
      <c r="M3" s="101"/>
      <c r="N3" s="101"/>
      <c r="O3" s="102"/>
      <c r="P3" s="103" t="s">
        <v>9</v>
      </c>
      <c r="Q3" s="104"/>
      <c r="R3" s="104"/>
      <c r="S3" s="105"/>
      <c r="T3" s="85" t="s">
        <v>10</v>
      </c>
      <c r="U3" s="86"/>
      <c r="V3" s="86"/>
      <c r="W3" s="3"/>
    </row>
    <row r="4" spans="1:23" s="4" customFormat="1" ht="32.25" thickBot="1" x14ac:dyDescent="0.3">
      <c r="A4" s="96"/>
      <c r="B4" s="98"/>
      <c r="C4" s="99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[1]ГБ1!$E$7</f>
        <v>2604</v>
      </c>
      <c r="U5" s="23">
        <f>[1]ГБ1!$E$8</f>
        <v>3100</v>
      </c>
      <c r="V5" s="23">
        <f>[1]ГБ1!$E$9</f>
        <v>1643</v>
      </c>
      <c r="W5" s="23">
        <f>SUM(T5:V5)</f>
        <v>7347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67</v>
      </c>
      <c r="E6" s="69">
        <v>86</v>
      </c>
      <c r="F6" s="69">
        <v>55</v>
      </c>
      <c r="G6" s="71">
        <f>D6+E6+F6</f>
        <v>208</v>
      </c>
      <c r="H6" s="27">
        <v>76</v>
      </c>
      <c r="I6" s="69">
        <v>186</v>
      </c>
      <c r="J6" s="69">
        <v>219</v>
      </c>
      <c r="K6" s="29">
        <f>H6+I6+J6</f>
        <v>481</v>
      </c>
      <c r="L6" s="30">
        <f t="shared" ref="L6:N16" si="0">D6+H6</f>
        <v>143</v>
      </c>
      <c r="M6" s="31">
        <f t="shared" si="0"/>
        <v>272</v>
      </c>
      <c r="N6" s="31">
        <f t="shared" si="0"/>
        <v>274</v>
      </c>
      <c r="O6" s="32">
        <f>L6+M6+N6</f>
        <v>689</v>
      </c>
      <c r="P6" s="33">
        <f>L6/T5</f>
        <v>5.4915514592933951E-2</v>
      </c>
      <c r="Q6" s="33">
        <f>M6/U5</f>
        <v>8.7741935483870964E-2</v>
      </c>
      <c r="R6" s="33">
        <f>N6/V5</f>
        <v>0.16676810712111989</v>
      </c>
      <c r="S6" s="33">
        <f>O6/W5</f>
        <v>9.3779774057438411E-2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5</v>
      </c>
      <c r="E7" s="70">
        <v>14</v>
      </c>
      <c r="F7" s="70">
        <v>5</v>
      </c>
      <c r="G7" s="72">
        <f t="shared" ref="G7:G16" si="1">D7+E7+F7</f>
        <v>24</v>
      </c>
      <c r="H7" s="38">
        <v>4</v>
      </c>
      <c r="I7" s="70">
        <v>12</v>
      </c>
      <c r="J7" s="70">
        <v>12</v>
      </c>
      <c r="K7" s="40">
        <f t="shared" ref="K7:K16" si="2">H7+I7+J7</f>
        <v>28</v>
      </c>
      <c r="L7" s="41">
        <f t="shared" si="0"/>
        <v>9</v>
      </c>
      <c r="M7" s="42">
        <f t="shared" si="0"/>
        <v>26</v>
      </c>
      <c r="N7" s="42">
        <f t="shared" si="0"/>
        <v>17</v>
      </c>
      <c r="O7" s="43">
        <f>L7+M7+N7</f>
        <v>52</v>
      </c>
      <c r="P7" s="33">
        <f>L7/T5</f>
        <v>3.4562211981566822E-3</v>
      </c>
      <c r="Q7" s="33">
        <f>M7/U5</f>
        <v>8.3870967741935479E-3</v>
      </c>
      <c r="R7" s="33">
        <f>N7/V5</f>
        <v>1.0346926354230066E-2</v>
      </c>
      <c r="S7" s="33">
        <f>O7/W5</f>
        <v>7.0777187967878043E-3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45</v>
      </c>
      <c r="E8" s="70">
        <v>111</v>
      </c>
      <c r="F8" s="70">
        <v>67</v>
      </c>
      <c r="G8" s="72">
        <f t="shared" si="1"/>
        <v>223</v>
      </c>
      <c r="H8" s="38">
        <v>159</v>
      </c>
      <c r="I8" s="70">
        <v>369</v>
      </c>
      <c r="J8" s="70">
        <v>231</v>
      </c>
      <c r="K8" s="40">
        <f t="shared" si="2"/>
        <v>759</v>
      </c>
      <c r="L8" s="41">
        <f t="shared" si="0"/>
        <v>204</v>
      </c>
      <c r="M8" s="42">
        <f t="shared" si="0"/>
        <v>480</v>
      </c>
      <c r="N8" s="42">
        <f t="shared" si="0"/>
        <v>298</v>
      </c>
      <c r="O8" s="43">
        <f t="shared" ref="O8:O16" si="3">L8+M8+N8</f>
        <v>982</v>
      </c>
      <c r="P8" s="33">
        <f>L8/T5</f>
        <v>7.8341013824884786E-2</v>
      </c>
      <c r="Q8" s="33">
        <f>M8/U5</f>
        <v>0.15483870967741936</v>
      </c>
      <c r="R8" s="33">
        <f>N8/V5</f>
        <v>0.18137553256238587</v>
      </c>
      <c r="S8" s="33">
        <f>O8/W5</f>
        <v>0.13365999727780045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158</v>
      </c>
      <c r="E9" s="70">
        <v>175</v>
      </c>
      <c r="F9" s="70">
        <v>62</v>
      </c>
      <c r="G9" s="72">
        <f t="shared" si="1"/>
        <v>395</v>
      </c>
      <c r="H9" s="38">
        <v>56</v>
      </c>
      <c r="I9" s="70">
        <v>85</v>
      </c>
      <c r="J9" s="70">
        <v>3</v>
      </c>
      <c r="K9" s="40">
        <f t="shared" si="2"/>
        <v>144</v>
      </c>
      <c r="L9" s="41">
        <f t="shared" si="0"/>
        <v>214</v>
      </c>
      <c r="M9" s="42">
        <f t="shared" si="0"/>
        <v>260</v>
      </c>
      <c r="N9" s="42">
        <f t="shared" si="0"/>
        <v>65</v>
      </c>
      <c r="O9" s="43">
        <f t="shared" si="3"/>
        <v>539</v>
      </c>
      <c r="P9" s="33">
        <f>L9/T5</f>
        <v>8.218125960061444E-2</v>
      </c>
      <c r="Q9" s="33">
        <f>M9/U5</f>
        <v>8.387096774193549E-2</v>
      </c>
      <c r="R9" s="33">
        <f>N9/V5</f>
        <v>3.9561777236762019E-2</v>
      </c>
      <c r="S9" s="33">
        <f>O9/W5</f>
        <v>7.3363277528242815E-2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4</v>
      </c>
      <c r="E10" s="70">
        <v>11</v>
      </c>
      <c r="F10" s="70">
        <v>2</v>
      </c>
      <c r="G10" s="72">
        <f t="shared" si="1"/>
        <v>17</v>
      </c>
      <c r="H10" s="38"/>
      <c r="I10" s="70"/>
      <c r="J10" s="70"/>
      <c r="K10" s="40">
        <f t="shared" si="2"/>
        <v>0</v>
      </c>
      <c r="L10" s="41">
        <f t="shared" si="0"/>
        <v>4</v>
      </c>
      <c r="M10" s="42">
        <f t="shared" si="0"/>
        <v>11</v>
      </c>
      <c r="N10" s="42">
        <f t="shared" si="0"/>
        <v>2</v>
      </c>
      <c r="O10" s="43">
        <f t="shared" si="3"/>
        <v>17</v>
      </c>
      <c r="P10" s="33">
        <f>L10/T5</f>
        <v>1.5360983102918587E-3</v>
      </c>
      <c r="Q10" s="33">
        <f>M10/U5</f>
        <v>3.5483870967741938E-3</v>
      </c>
      <c r="R10" s="33">
        <f>N10/V5</f>
        <v>1.2172854534388314E-3</v>
      </c>
      <c r="S10" s="33">
        <f>O10/W5</f>
        <v>2.3138696066421667E-3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129</v>
      </c>
      <c r="E12" s="70">
        <v>152</v>
      </c>
      <c r="F12" s="70">
        <v>135</v>
      </c>
      <c r="G12" s="72">
        <f t="shared" si="1"/>
        <v>416</v>
      </c>
      <c r="H12" s="38">
        <v>244</v>
      </c>
      <c r="I12" s="70">
        <v>454</v>
      </c>
      <c r="J12" s="70">
        <v>356</v>
      </c>
      <c r="K12" s="40">
        <f t="shared" si="2"/>
        <v>1054</v>
      </c>
      <c r="L12" s="41">
        <f t="shared" si="0"/>
        <v>373</v>
      </c>
      <c r="M12" s="42">
        <f t="shared" si="0"/>
        <v>606</v>
      </c>
      <c r="N12" s="42">
        <f t="shared" si="0"/>
        <v>491</v>
      </c>
      <c r="O12" s="43">
        <f t="shared" si="3"/>
        <v>1470</v>
      </c>
      <c r="P12" s="33">
        <f>L12/T5</f>
        <v>0.14324116743471582</v>
      </c>
      <c r="Q12" s="33">
        <f>M12/U5</f>
        <v>0.19548387096774195</v>
      </c>
      <c r="R12" s="33">
        <f>N12/V5</f>
        <v>0.29884357881923312</v>
      </c>
      <c r="S12" s="33">
        <f>O12/W5</f>
        <v>0.20008166598611679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311</v>
      </c>
      <c r="E13" s="70">
        <v>243</v>
      </c>
      <c r="F13" s="70">
        <v>131</v>
      </c>
      <c r="G13" s="72">
        <f t="shared" si="1"/>
        <v>685</v>
      </c>
      <c r="H13" s="38">
        <v>221</v>
      </c>
      <c r="I13" s="70">
        <v>340</v>
      </c>
      <c r="J13" s="70">
        <v>190</v>
      </c>
      <c r="K13" s="40">
        <f t="shared" si="2"/>
        <v>751</v>
      </c>
      <c r="L13" s="41">
        <f t="shared" si="0"/>
        <v>532</v>
      </c>
      <c r="M13" s="42">
        <f t="shared" si="0"/>
        <v>583</v>
      </c>
      <c r="N13" s="42">
        <f t="shared" si="0"/>
        <v>321</v>
      </c>
      <c r="O13" s="43">
        <f t="shared" si="3"/>
        <v>1436</v>
      </c>
      <c r="P13" s="33">
        <f>L13/T5</f>
        <v>0.20430107526881722</v>
      </c>
      <c r="Q13" s="33">
        <f>M13/U5</f>
        <v>0.18806451612903224</v>
      </c>
      <c r="R13" s="33">
        <f>N13/V5</f>
        <v>0.19537431527693244</v>
      </c>
      <c r="S13" s="33">
        <f>O13/W5</f>
        <v>0.19545392677283244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53</v>
      </c>
      <c r="E14" s="70">
        <v>66</v>
      </c>
      <c r="F14" s="70">
        <v>48</v>
      </c>
      <c r="G14" s="72">
        <f t="shared" si="1"/>
        <v>167</v>
      </c>
      <c r="H14" s="38">
        <v>48</v>
      </c>
      <c r="I14" s="70">
        <v>128</v>
      </c>
      <c r="J14" s="70">
        <v>129</v>
      </c>
      <c r="K14" s="40">
        <f t="shared" si="2"/>
        <v>305</v>
      </c>
      <c r="L14" s="41">
        <f t="shared" si="0"/>
        <v>101</v>
      </c>
      <c r="M14" s="42">
        <f t="shared" si="0"/>
        <v>194</v>
      </c>
      <c r="N14" s="42">
        <f t="shared" si="0"/>
        <v>177</v>
      </c>
      <c r="O14" s="43">
        <f t="shared" si="3"/>
        <v>472</v>
      </c>
      <c r="P14" s="33">
        <f>L14/T5</f>
        <v>3.8786482334869435E-2</v>
      </c>
      <c r="Q14" s="33">
        <f>M14/U5</f>
        <v>6.2580645161290319E-2</v>
      </c>
      <c r="R14" s="33">
        <f>N14/V5</f>
        <v>0.10772976262933658</v>
      </c>
      <c r="S14" s="33">
        <f>O14/W5</f>
        <v>6.4243909078535458E-2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>
        <v>13</v>
      </c>
      <c r="F15" s="70">
        <v>2</v>
      </c>
      <c r="G15" s="72">
        <f t="shared" si="1"/>
        <v>15</v>
      </c>
      <c r="H15" s="38"/>
      <c r="I15" s="70"/>
      <c r="J15" s="70"/>
      <c r="K15" s="40">
        <f t="shared" si="2"/>
        <v>0</v>
      </c>
      <c r="L15" s="41">
        <f t="shared" si="0"/>
        <v>0</v>
      </c>
      <c r="M15" s="42">
        <f t="shared" si="0"/>
        <v>13</v>
      </c>
      <c r="N15" s="42">
        <f t="shared" si="0"/>
        <v>2</v>
      </c>
      <c r="O15" s="43">
        <f t="shared" si="3"/>
        <v>15</v>
      </c>
      <c r="P15" s="33">
        <f>L15/T5</f>
        <v>0</v>
      </c>
      <c r="Q15" s="33">
        <f>M15/U5</f>
        <v>4.193548387096774E-3</v>
      </c>
      <c r="R15" s="33">
        <f>N15/V5</f>
        <v>1.2172854534388314E-3</v>
      </c>
      <c r="S15" s="33">
        <f>O15/W5</f>
        <v>2.0416496529195591E-3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87" t="s">
        <v>35</v>
      </c>
      <c r="B18" s="87"/>
      <c r="C18" s="87"/>
      <c r="D18" s="87"/>
      <c r="E18" s="87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834</v>
      </c>
      <c r="I19" s="60" t="s">
        <v>37</v>
      </c>
      <c r="J19" s="61">
        <f>H19/P19</f>
        <v>0.39339622641509436</v>
      </c>
      <c r="L19" s="88" t="s">
        <v>38</v>
      </c>
      <c r="M19" s="88"/>
      <c r="N19" s="88"/>
      <c r="O19" s="89"/>
      <c r="P19" s="62">
        <f>[2]ГБ1!$P$74</f>
        <v>2120</v>
      </c>
      <c r="Q19" s="56"/>
      <c r="R19" s="56"/>
      <c r="S19" s="56"/>
    </row>
    <row r="20" spans="1:19" s="4" customFormat="1" ht="15.75" x14ac:dyDescent="0.25">
      <c r="A20" s="63" t="s">
        <v>39</v>
      </c>
      <c r="B20" s="87" t="s">
        <v>40</v>
      </c>
      <c r="C20" s="87"/>
      <c r="D20" s="87"/>
      <c r="E20" s="87"/>
      <c r="F20" s="87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>
        <v>5</v>
      </c>
      <c r="L21" s="60" t="s">
        <v>37</v>
      </c>
      <c r="M21" s="65">
        <f>K21/O10</f>
        <v>0.29411764705882354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6"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1" t="s">
        <v>1</v>
      </c>
      <c r="Q1" s="91"/>
      <c r="R1" s="91"/>
      <c r="S1" s="91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2"/>
      <c r="Q2" s="92"/>
      <c r="R2" s="93"/>
      <c r="S2" s="94"/>
    </row>
    <row r="3" spans="1:23" s="4" customFormat="1" ht="16.5" customHeight="1" thickBot="1" x14ac:dyDescent="0.3">
      <c r="A3" s="95" t="s">
        <v>3</v>
      </c>
      <c r="B3" s="97" t="s">
        <v>4</v>
      </c>
      <c r="C3" s="97" t="s">
        <v>5</v>
      </c>
      <c r="D3" s="100" t="s">
        <v>6</v>
      </c>
      <c r="E3" s="101"/>
      <c r="F3" s="101"/>
      <c r="G3" s="102"/>
      <c r="H3" s="100" t="s">
        <v>7</v>
      </c>
      <c r="I3" s="101"/>
      <c r="J3" s="101"/>
      <c r="K3" s="102"/>
      <c r="L3" s="100" t="s">
        <v>8</v>
      </c>
      <c r="M3" s="101"/>
      <c r="N3" s="101"/>
      <c r="O3" s="102"/>
      <c r="P3" s="103" t="s">
        <v>9</v>
      </c>
      <c r="Q3" s="104"/>
      <c r="R3" s="104"/>
      <c r="S3" s="105"/>
      <c r="T3" s="85" t="s">
        <v>10</v>
      </c>
      <c r="U3" s="86"/>
      <c r="V3" s="86"/>
      <c r="W3" s="3"/>
    </row>
    <row r="4" spans="1:23" s="4" customFormat="1" ht="32.25" thickBot="1" x14ac:dyDescent="0.3">
      <c r="A4" s="96"/>
      <c r="B4" s="98"/>
      <c r="C4" s="99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[1]ГБ2!$E$7</f>
        <v>1295</v>
      </c>
      <c r="U5" s="23">
        <f>[1]ГБ2!$E$8</f>
        <v>1555</v>
      </c>
      <c r="V5" s="23">
        <f>[1]ГБ2!$E$9</f>
        <v>1620</v>
      </c>
      <c r="W5" s="23">
        <f>SUM(T5:V5)</f>
        <v>4470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35</v>
      </c>
      <c r="E6" s="69">
        <v>15</v>
      </c>
      <c r="F6" s="69">
        <v>10</v>
      </c>
      <c r="G6" s="71">
        <f>D6+E6+F6</f>
        <v>60</v>
      </c>
      <c r="H6" s="27">
        <v>21</v>
      </c>
      <c r="I6" s="69">
        <v>12</v>
      </c>
      <c r="J6" s="69">
        <v>8</v>
      </c>
      <c r="K6" s="29">
        <f>H6+I6+J6</f>
        <v>41</v>
      </c>
      <c r="L6" s="30">
        <f t="shared" ref="L6:N16" si="0">D6+H6</f>
        <v>56</v>
      </c>
      <c r="M6" s="31">
        <f t="shared" si="0"/>
        <v>27</v>
      </c>
      <c r="N6" s="31">
        <f t="shared" si="0"/>
        <v>18</v>
      </c>
      <c r="O6" s="32">
        <f>L6+M6+N6</f>
        <v>101</v>
      </c>
      <c r="P6" s="33">
        <f>L6/T5</f>
        <v>4.3243243243243246E-2</v>
      </c>
      <c r="Q6" s="33">
        <f>M6/U5</f>
        <v>1.7363344051446947E-2</v>
      </c>
      <c r="R6" s="33">
        <f>N6/V5</f>
        <v>1.1111111111111112E-2</v>
      </c>
      <c r="S6" s="33">
        <f>O6/W5</f>
        <v>2.2595078299776285E-2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18</v>
      </c>
      <c r="E7" s="70">
        <v>15</v>
      </c>
      <c r="F7" s="70">
        <v>16</v>
      </c>
      <c r="G7" s="72">
        <f t="shared" ref="G7:G16" si="1">D7+E7+F7</f>
        <v>49</v>
      </c>
      <c r="H7" s="38">
        <v>12</v>
      </c>
      <c r="I7" s="70">
        <v>7</v>
      </c>
      <c r="J7" s="70">
        <v>15</v>
      </c>
      <c r="K7" s="40">
        <f t="shared" ref="K7:K16" si="2">H7+I7+J7</f>
        <v>34</v>
      </c>
      <c r="L7" s="41">
        <f t="shared" si="0"/>
        <v>30</v>
      </c>
      <c r="M7" s="42">
        <f t="shared" si="0"/>
        <v>22</v>
      </c>
      <c r="N7" s="42">
        <f t="shared" si="0"/>
        <v>31</v>
      </c>
      <c r="O7" s="43">
        <f>L7+M7+N7</f>
        <v>83</v>
      </c>
      <c r="P7" s="33">
        <f>L7/T5</f>
        <v>2.3166023166023165E-2</v>
      </c>
      <c r="Q7" s="33">
        <f>M7/U5</f>
        <v>1.414790996784566E-2</v>
      </c>
      <c r="R7" s="33">
        <f>N7/V5</f>
        <v>1.9135802469135803E-2</v>
      </c>
      <c r="S7" s="33">
        <f>O7/W5</f>
        <v>1.8568232662192395E-2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19</v>
      </c>
      <c r="E8" s="70">
        <v>16</v>
      </c>
      <c r="F8" s="70">
        <v>3</v>
      </c>
      <c r="G8" s="72">
        <f t="shared" si="1"/>
        <v>38</v>
      </c>
      <c r="H8" s="38">
        <v>13</v>
      </c>
      <c r="I8" s="70">
        <v>5</v>
      </c>
      <c r="J8" s="70">
        <v>17</v>
      </c>
      <c r="K8" s="40">
        <f t="shared" si="2"/>
        <v>35</v>
      </c>
      <c r="L8" s="41">
        <f t="shared" si="0"/>
        <v>32</v>
      </c>
      <c r="M8" s="42">
        <f t="shared" si="0"/>
        <v>21</v>
      </c>
      <c r="N8" s="42">
        <f t="shared" si="0"/>
        <v>20</v>
      </c>
      <c r="O8" s="43">
        <f t="shared" ref="O8:O16" si="3">L8+M8+N8</f>
        <v>73</v>
      </c>
      <c r="P8" s="33">
        <f>L8/T5</f>
        <v>2.471042471042471E-2</v>
      </c>
      <c r="Q8" s="33">
        <f>M8/U5</f>
        <v>1.3504823151125401E-2</v>
      </c>
      <c r="R8" s="33">
        <f>N8/V5</f>
        <v>1.2345679012345678E-2</v>
      </c>
      <c r="S8" s="33">
        <f>O8/W5</f>
        <v>1.6331096196868008E-2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91</v>
      </c>
      <c r="E9" s="70">
        <v>60</v>
      </c>
      <c r="F9" s="70">
        <v>42</v>
      </c>
      <c r="G9" s="72">
        <f t="shared" si="1"/>
        <v>193</v>
      </c>
      <c r="H9" s="38">
        <v>25</v>
      </c>
      <c r="I9" s="70">
        <v>2</v>
      </c>
      <c r="J9" s="70">
        <v>0</v>
      </c>
      <c r="K9" s="40">
        <f t="shared" si="2"/>
        <v>27</v>
      </c>
      <c r="L9" s="41">
        <f t="shared" si="0"/>
        <v>116</v>
      </c>
      <c r="M9" s="42">
        <f t="shared" si="0"/>
        <v>62</v>
      </c>
      <c r="N9" s="42">
        <f t="shared" si="0"/>
        <v>42</v>
      </c>
      <c r="O9" s="43">
        <f t="shared" si="3"/>
        <v>220</v>
      </c>
      <c r="P9" s="33">
        <f>L9/T5</f>
        <v>8.9575289575289568E-2</v>
      </c>
      <c r="Q9" s="33">
        <f>M9/U5</f>
        <v>3.9871382636655947E-2</v>
      </c>
      <c r="R9" s="33">
        <f>N9/V5</f>
        <v>2.5925925925925925E-2</v>
      </c>
      <c r="S9" s="33">
        <f>O9/W5</f>
        <v>4.9217002237136466E-2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0</v>
      </c>
      <c r="E10" s="70">
        <v>0</v>
      </c>
      <c r="F10" s="70">
        <v>0</v>
      </c>
      <c r="G10" s="72">
        <f t="shared" si="1"/>
        <v>0</v>
      </c>
      <c r="H10" s="38">
        <v>0</v>
      </c>
      <c r="I10" s="70">
        <v>0</v>
      </c>
      <c r="J10" s="70">
        <v>0</v>
      </c>
      <c r="K10" s="40">
        <f t="shared" si="2"/>
        <v>0</v>
      </c>
      <c r="L10" s="41">
        <f t="shared" si="0"/>
        <v>0</v>
      </c>
      <c r="M10" s="42">
        <f t="shared" si="0"/>
        <v>0</v>
      </c>
      <c r="N10" s="42">
        <f t="shared" si="0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>
        <v>0</v>
      </c>
      <c r="E11" s="70">
        <v>0</v>
      </c>
      <c r="F11" s="70">
        <v>0</v>
      </c>
      <c r="G11" s="72">
        <f t="shared" si="1"/>
        <v>0</v>
      </c>
      <c r="H11" s="38">
        <v>0</v>
      </c>
      <c r="I11" s="70">
        <v>0</v>
      </c>
      <c r="J11" s="70">
        <v>0</v>
      </c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35</v>
      </c>
      <c r="E12" s="70">
        <v>22</v>
      </c>
      <c r="F12" s="70">
        <v>10</v>
      </c>
      <c r="G12" s="72">
        <f t="shared" si="1"/>
        <v>67</v>
      </c>
      <c r="H12" s="38">
        <v>10</v>
      </c>
      <c r="I12" s="70">
        <v>2</v>
      </c>
      <c r="J12" s="70">
        <v>21</v>
      </c>
      <c r="K12" s="40">
        <f t="shared" si="2"/>
        <v>33</v>
      </c>
      <c r="L12" s="41">
        <f t="shared" si="0"/>
        <v>45</v>
      </c>
      <c r="M12" s="42">
        <f t="shared" si="0"/>
        <v>24</v>
      </c>
      <c r="N12" s="42">
        <f t="shared" si="0"/>
        <v>31</v>
      </c>
      <c r="O12" s="43">
        <f t="shared" si="3"/>
        <v>100</v>
      </c>
      <c r="P12" s="33">
        <f>L12/T5</f>
        <v>3.4749034749034749E-2</v>
      </c>
      <c r="Q12" s="33">
        <f>M12/U5</f>
        <v>1.5434083601286173E-2</v>
      </c>
      <c r="R12" s="33">
        <f>N12/V5</f>
        <v>1.9135802469135803E-2</v>
      </c>
      <c r="S12" s="33">
        <f>O12/W5</f>
        <v>2.2371364653243849E-2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28</v>
      </c>
      <c r="E13" s="70">
        <v>14</v>
      </c>
      <c r="F13" s="70">
        <v>12</v>
      </c>
      <c r="G13" s="72">
        <f t="shared" si="1"/>
        <v>54</v>
      </c>
      <c r="H13" s="38">
        <v>16</v>
      </c>
      <c r="I13" s="70">
        <v>3</v>
      </c>
      <c r="J13" s="70">
        <v>15</v>
      </c>
      <c r="K13" s="40">
        <f t="shared" si="2"/>
        <v>34</v>
      </c>
      <c r="L13" s="41">
        <f t="shared" si="0"/>
        <v>44</v>
      </c>
      <c r="M13" s="42">
        <f t="shared" si="0"/>
        <v>17</v>
      </c>
      <c r="N13" s="42">
        <f t="shared" si="0"/>
        <v>27</v>
      </c>
      <c r="O13" s="43">
        <f t="shared" si="3"/>
        <v>88</v>
      </c>
      <c r="P13" s="33">
        <f>L13/T5</f>
        <v>3.397683397683398E-2</v>
      </c>
      <c r="Q13" s="33">
        <f>M13/U5</f>
        <v>1.0932475884244373E-2</v>
      </c>
      <c r="R13" s="33">
        <f>N13/V5</f>
        <v>1.6666666666666666E-2</v>
      </c>
      <c r="S13" s="33">
        <f>O13/W5</f>
        <v>1.9686800894854587E-2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88</v>
      </c>
      <c r="E14" s="70">
        <v>14</v>
      </c>
      <c r="F14" s="70">
        <v>17</v>
      </c>
      <c r="G14" s="72">
        <f t="shared" si="1"/>
        <v>119</v>
      </c>
      <c r="H14" s="38">
        <v>54</v>
      </c>
      <c r="I14" s="70">
        <v>34</v>
      </c>
      <c r="J14" s="70">
        <v>10</v>
      </c>
      <c r="K14" s="40">
        <f t="shared" si="2"/>
        <v>98</v>
      </c>
      <c r="L14" s="41">
        <f t="shared" si="0"/>
        <v>142</v>
      </c>
      <c r="M14" s="42">
        <f t="shared" si="0"/>
        <v>48</v>
      </c>
      <c r="N14" s="42">
        <f t="shared" si="0"/>
        <v>27</v>
      </c>
      <c r="O14" s="43">
        <f t="shared" si="3"/>
        <v>217</v>
      </c>
      <c r="P14" s="33">
        <f>L14/T5</f>
        <v>0.10965250965250965</v>
      </c>
      <c r="Q14" s="33">
        <f>M14/U5</f>
        <v>3.0868167202572346E-2</v>
      </c>
      <c r="R14" s="33">
        <f>N14/V5</f>
        <v>1.6666666666666666E-2</v>
      </c>
      <c r="S14" s="33">
        <f>O14/W5</f>
        <v>4.8545861297539149E-2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>
        <v>0</v>
      </c>
      <c r="E15" s="70">
        <v>25</v>
      </c>
      <c r="F15" s="70">
        <v>20</v>
      </c>
      <c r="G15" s="72">
        <f t="shared" si="1"/>
        <v>45</v>
      </c>
      <c r="H15" s="38">
        <v>0</v>
      </c>
      <c r="I15" s="70">
        <v>20</v>
      </c>
      <c r="J15" s="70">
        <v>12</v>
      </c>
      <c r="K15" s="40">
        <f t="shared" si="2"/>
        <v>32</v>
      </c>
      <c r="L15" s="41">
        <f t="shared" si="0"/>
        <v>0</v>
      </c>
      <c r="M15" s="42">
        <f t="shared" si="0"/>
        <v>45</v>
      </c>
      <c r="N15" s="42">
        <f t="shared" si="0"/>
        <v>32</v>
      </c>
      <c r="O15" s="43">
        <f t="shared" si="3"/>
        <v>77</v>
      </c>
      <c r="P15" s="33">
        <f>L15/T5</f>
        <v>0</v>
      </c>
      <c r="Q15" s="33">
        <f>M15/U5</f>
        <v>2.8938906752411574E-2</v>
      </c>
      <c r="R15" s="33">
        <f>N15/V5</f>
        <v>1.9753086419753086E-2</v>
      </c>
      <c r="S15" s="33">
        <f>O15/W5</f>
        <v>1.7225950782997764E-2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>
        <v>0</v>
      </c>
      <c r="E16" s="49">
        <v>3</v>
      </c>
      <c r="F16" s="49">
        <v>5</v>
      </c>
      <c r="G16" s="73">
        <f t="shared" si="1"/>
        <v>8</v>
      </c>
      <c r="H16" s="48">
        <v>0</v>
      </c>
      <c r="I16" s="49">
        <v>7</v>
      </c>
      <c r="J16" s="49">
        <v>5</v>
      </c>
      <c r="K16" s="50">
        <f t="shared" si="2"/>
        <v>12</v>
      </c>
      <c r="L16" s="51">
        <f t="shared" si="0"/>
        <v>0</v>
      </c>
      <c r="M16" s="52">
        <f t="shared" si="0"/>
        <v>10</v>
      </c>
      <c r="N16" s="52">
        <f t="shared" si="0"/>
        <v>10</v>
      </c>
      <c r="O16" s="53">
        <f t="shared" si="3"/>
        <v>20</v>
      </c>
      <c r="P16" s="33">
        <f>L16/T5</f>
        <v>0</v>
      </c>
      <c r="Q16" s="33">
        <f>M16/U5</f>
        <v>6.4308681672025723E-3</v>
      </c>
      <c r="R16" s="33">
        <f>N16/V5</f>
        <v>6.1728395061728392E-3</v>
      </c>
      <c r="S16" s="33">
        <f>O16/W5</f>
        <v>4.4742729306487695E-3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87" t="s">
        <v>35</v>
      </c>
      <c r="B18" s="87"/>
      <c r="C18" s="87"/>
      <c r="D18" s="87"/>
      <c r="E18" s="87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25</v>
      </c>
      <c r="I19" s="60" t="s">
        <v>37</v>
      </c>
      <c r="J19" s="61">
        <f>H19/P19</f>
        <v>12.5</v>
      </c>
      <c r="L19" s="88" t="s">
        <v>38</v>
      </c>
      <c r="M19" s="88"/>
      <c r="N19" s="88"/>
      <c r="O19" s="89"/>
      <c r="P19" s="62">
        <f>[2]ГБ2!$P$74</f>
        <v>2</v>
      </c>
      <c r="Q19" s="56"/>
      <c r="R19" s="56"/>
      <c r="S19" s="56"/>
    </row>
    <row r="20" spans="1:19" s="4" customFormat="1" ht="15.75" x14ac:dyDescent="0.25">
      <c r="A20" s="63" t="s">
        <v>39</v>
      </c>
      <c r="B20" s="87" t="s">
        <v>40</v>
      </c>
      <c r="C20" s="87"/>
      <c r="D20" s="87"/>
      <c r="E20" s="87"/>
      <c r="F20" s="87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7">
    <tabColor rgb="FFFFFF00"/>
  </sheetPr>
  <dimension ref="A1:W32"/>
  <sheetViews>
    <sheetView topLeftCell="A10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1" t="s">
        <v>1</v>
      </c>
      <c r="Q1" s="91"/>
      <c r="R1" s="91"/>
      <c r="S1" s="91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2"/>
      <c r="Q2" s="92"/>
      <c r="R2" s="93"/>
      <c r="S2" s="94"/>
    </row>
    <row r="3" spans="1:23" s="4" customFormat="1" ht="16.5" customHeight="1" thickBot="1" x14ac:dyDescent="0.3">
      <c r="A3" s="95" t="s">
        <v>3</v>
      </c>
      <c r="B3" s="97" t="s">
        <v>4</v>
      </c>
      <c r="C3" s="97" t="s">
        <v>5</v>
      </c>
      <c r="D3" s="100" t="s">
        <v>6</v>
      </c>
      <c r="E3" s="101"/>
      <c r="F3" s="101"/>
      <c r="G3" s="102"/>
      <c r="H3" s="100" t="s">
        <v>7</v>
      </c>
      <c r="I3" s="101"/>
      <c r="J3" s="101"/>
      <c r="K3" s="102"/>
      <c r="L3" s="100" t="s">
        <v>8</v>
      </c>
      <c r="M3" s="101"/>
      <c r="N3" s="101"/>
      <c r="O3" s="102"/>
      <c r="P3" s="103" t="s">
        <v>9</v>
      </c>
      <c r="Q3" s="104"/>
      <c r="R3" s="104"/>
      <c r="S3" s="105"/>
      <c r="T3" s="85" t="s">
        <v>10</v>
      </c>
      <c r="U3" s="86"/>
      <c r="V3" s="86"/>
      <c r="W3" s="3"/>
    </row>
    <row r="4" spans="1:23" s="4" customFormat="1" ht="32.25" thickBot="1" x14ac:dyDescent="0.3">
      <c r="A4" s="96"/>
      <c r="B4" s="98"/>
      <c r="C4" s="99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[1]ГБ3!$E$7</f>
        <v>3423</v>
      </c>
      <c r="U5" s="23">
        <f>[1]ГБ3!$E$8</f>
        <v>6228</v>
      </c>
      <c r="V5" s="23">
        <f>[1]ГБ3!$E$9</f>
        <v>2850</v>
      </c>
      <c r="W5" s="23">
        <f>SUM(T5:V5)</f>
        <v>12501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>
        <v>24</v>
      </c>
      <c r="F6" s="69"/>
      <c r="G6" s="71">
        <f>D6+E6+F6</f>
        <v>24</v>
      </c>
      <c r="H6" s="27"/>
      <c r="I6" s="69">
        <v>9</v>
      </c>
      <c r="J6" s="69"/>
      <c r="K6" s="29">
        <f>H6+I6+J6</f>
        <v>9</v>
      </c>
      <c r="L6" s="30">
        <f t="shared" ref="L6:N16" si="0">D6+H6</f>
        <v>0</v>
      </c>
      <c r="M6" s="31">
        <f t="shared" si="0"/>
        <v>33</v>
      </c>
      <c r="N6" s="31">
        <f t="shared" si="0"/>
        <v>0</v>
      </c>
      <c r="O6" s="32">
        <f>L6+M6+N6</f>
        <v>33</v>
      </c>
      <c r="P6" s="33">
        <f>L6/T5</f>
        <v>0</v>
      </c>
      <c r="Q6" s="33">
        <f>M6/U5</f>
        <v>5.2986512524084775E-3</v>
      </c>
      <c r="R6" s="33">
        <f>N6/V5</f>
        <v>0</v>
      </c>
      <c r="S6" s="33">
        <f>O6/W5</f>
        <v>2.6397888168946484E-3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6</v>
      </c>
      <c r="E7" s="70">
        <v>2</v>
      </c>
      <c r="F7" s="70"/>
      <c r="G7" s="72">
        <f t="shared" ref="G7:G16" si="1">D7+E7+F7</f>
        <v>8</v>
      </c>
      <c r="H7" s="38"/>
      <c r="I7" s="70"/>
      <c r="J7" s="70"/>
      <c r="K7" s="40">
        <f t="shared" ref="K7:K16" si="2">H7+I7+J7</f>
        <v>0</v>
      </c>
      <c r="L7" s="41">
        <f t="shared" si="0"/>
        <v>6</v>
      </c>
      <c r="M7" s="42">
        <f t="shared" si="0"/>
        <v>2</v>
      </c>
      <c r="N7" s="42">
        <f t="shared" si="0"/>
        <v>0</v>
      </c>
      <c r="O7" s="43">
        <f>L7+M7+N7</f>
        <v>8</v>
      </c>
      <c r="P7" s="33">
        <f>L7/T5</f>
        <v>1.7528483786152498E-3</v>
      </c>
      <c r="Q7" s="33">
        <f>M7/U5</f>
        <v>3.2113037893384712E-4</v>
      </c>
      <c r="R7" s="33">
        <f>N7/V5</f>
        <v>0</v>
      </c>
      <c r="S7" s="33">
        <f>O7/W5</f>
        <v>6.3994880409567231E-4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1</v>
      </c>
      <c r="E8" s="70">
        <v>6</v>
      </c>
      <c r="F8" s="70"/>
      <c r="G8" s="72">
        <f t="shared" si="1"/>
        <v>7</v>
      </c>
      <c r="H8" s="38">
        <v>4</v>
      </c>
      <c r="I8" s="70">
        <v>4</v>
      </c>
      <c r="J8" s="70"/>
      <c r="K8" s="40">
        <f t="shared" si="2"/>
        <v>8</v>
      </c>
      <c r="L8" s="41">
        <f t="shared" si="0"/>
        <v>5</v>
      </c>
      <c r="M8" s="42">
        <f t="shared" si="0"/>
        <v>10</v>
      </c>
      <c r="N8" s="42">
        <f t="shared" si="0"/>
        <v>0</v>
      </c>
      <c r="O8" s="43">
        <f t="shared" ref="O8:O16" si="3">L8+M8+N8</f>
        <v>15</v>
      </c>
      <c r="P8" s="33">
        <f>L8/T5</f>
        <v>1.4607069821793749E-3</v>
      </c>
      <c r="Q8" s="33">
        <f>M8/U5</f>
        <v>1.6056518946692357E-3</v>
      </c>
      <c r="R8" s="33">
        <f>N8/V5</f>
        <v>0</v>
      </c>
      <c r="S8" s="33">
        <f>O8/W5</f>
        <v>1.1999040076793857E-3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18</v>
      </c>
      <c r="E9" s="70">
        <v>79</v>
      </c>
      <c r="F9" s="70"/>
      <c r="G9" s="72">
        <f t="shared" si="1"/>
        <v>97</v>
      </c>
      <c r="H9" s="38">
        <v>16</v>
      </c>
      <c r="I9" s="70">
        <v>82</v>
      </c>
      <c r="J9" s="70">
        <v>6</v>
      </c>
      <c r="K9" s="40">
        <f t="shared" si="2"/>
        <v>104</v>
      </c>
      <c r="L9" s="41">
        <f t="shared" si="0"/>
        <v>34</v>
      </c>
      <c r="M9" s="42">
        <f t="shared" si="0"/>
        <v>161</v>
      </c>
      <c r="N9" s="42">
        <f t="shared" si="0"/>
        <v>6</v>
      </c>
      <c r="O9" s="43">
        <f t="shared" si="3"/>
        <v>201</v>
      </c>
      <c r="P9" s="33">
        <f>L9/T5</f>
        <v>9.9328074788197496E-3</v>
      </c>
      <c r="Q9" s="33">
        <f>M9/U5</f>
        <v>2.5850995504174697E-2</v>
      </c>
      <c r="R9" s="33">
        <f>N9/V5</f>
        <v>2.1052631578947368E-3</v>
      </c>
      <c r="S9" s="33">
        <f>O9/W5</f>
        <v>1.6078713702903768E-2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/>
      <c r="F10" s="70"/>
      <c r="G10" s="72">
        <f t="shared" si="1"/>
        <v>0</v>
      </c>
      <c r="H10" s="38"/>
      <c r="I10" s="70"/>
      <c r="J10" s="70"/>
      <c r="K10" s="40">
        <f t="shared" si="2"/>
        <v>0</v>
      </c>
      <c r="L10" s="41">
        <f t="shared" si="0"/>
        <v>0</v>
      </c>
      <c r="M10" s="42">
        <f t="shared" si="0"/>
        <v>0</v>
      </c>
      <c r="N10" s="42">
        <f t="shared" si="0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11</v>
      </c>
      <c r="E12" s="70">
        <v>32</v>
      </c>
      <c r="F12" s="70"/>
      <c r="G12" s="72">
        <f t="shared" si="1"/>
        <v>43</v>
      </c>
      <c r="H12" s="38">
        <v>16</v>
      </c>
      <c r="I12" s="70"/>
      <c r="J12" s="70">
        <v>20</v>
      </c>
      <c r="K12" s="40">
        <f t="shared" si="2"/>
        <v>36</v>
      </c>
      <c r="L12" s="41">
        <f t="shared" si="0"/>
        <v>27</v>
      </c>
      <c r="M12" s="42">
        <f t="shared" si="0"/>
        <v>32</v>
      </c>
      <c r="N12" s="42">
        <f t="shared" si="0"/>
        <v>20</v>
      </c>
      <c r="O12" s="43">
        <f t="shared" si="3"/>
        <v>79</v>
      </c>
      <c r="P12" s="33">
        <f>L12/T5</f>
        <v>7.8878177037686233E-3</v>
      </c>
      <c r="Q12" s="33">
        <f>M12/U5</f>
        <v>5.1380860629415539E-3</v>
      </c>
      <c r="R12" s="33">
        <f>N12/V5</f>
        <v>7.0175438596491229E-3</v>
      </c>
      <c r="S12" s="33">
        <f>O12/W5</f>
        <v>6.3194944404447641E-3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6</v>
      </c>
      <c r="E13" s="70">
        <v>26</v>
      </c>
      <c r="F13" s="70"/>
      <c r="G13" s="72">
        <f t="shared" si="1"/>
        <v>32</v>
      </c>
      <c r="H13" s="38">
        <v>6</v>
      </c>
      <c r="I13" s="70">
        <v>12</v>
      </c>
      <c r="J13" s="70"/>
      <c r="K13" s="40">
        <f t="shared" si="2"/>
        <v>18</v>
      </c>
      <c r="L13" s="41">
        <f t="shared" si="0"/>
        <v>12</v>
      </c>
      <c r="M13" s="42">
        <f t="shared" si="0"/>
        <v>38</v>
      </c>
      <c r="N13" s="42">
        <f t="shared" si="0"/>
        <v>0</v>
      </c>
      <c r="O13" s="43">
        <f t="shared" si="3"/>
        <v>50</v>
      </c>
      <c r="P13" s="33">
        <f>L13/T5</f>
        <v>3.5056967572304996E-3</v>
      </c>
      <c r="Q13" s="33">
        <f>M13/U5</f>
        <v>6.1014771997430954E-3</v>
      </c>
      <c r="R13" s="33">
        <f>N13/V5</f>
        <v>0</v>
      </c>
      <c r="S13" s="33">
        <f>O13/W5</f>
        <v>3.999680025597952E-3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>
        <v>10</v>
      </c>
      <c r="F14" s="70"/>
      <c r="G14" s="72">
        <f t="shared" si="1"/>
        <v>10</v>
      </c>
      <c r="H14" s="38"/>
      <c r="I14" s="70">
        <v>11</v>
      </c>
      <c r="J14" s="70"/>
      <c r="K14" s="40">
        <f t="shared" si="2"/>
        <v>11</v>
      </c>
      <c r="L14" s="41">
        <f t="shared" si="0"/>
        <v>0</v>
      </c>
      <c r="M14" s="42">
        <f t="shared" si="0"/>
        <v>21</v>
      </c>
      <c r="N14" s="42">
        <f t="shared" si="0"/>
        <v>0</v>
      </c>
      <c r="O14" s="43">
        <f t="shared" si="3"/>
        <v>21</v>
      </c>
      <c r="P14" s="33">
        <f>L14/T5</f>
        <v>0</v>
      </c>
      <c r="Q14" s="33">
        <f>M14/U5</f>
        <v>3.3718689788053949E-3</v>
      </c>
      <c r="R14" s="33">
        <f>N14/V5</f>
        <v>0</v>
      </c>
      <c r="S14" s="33">
        <f>O14/W5</f>
        <v>1.67986561075114E-3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/>
      <c r="F15" s="70"/>
      <c r="G15" s="72">
        <f t="shared" si="1"/>
        <v>0</v>
      </c>
      <c r="H15" s="38"/>
      <c r="I15" s="70"/>
      <c r="J15" s="70"/>
      <c r="K15" s="40">
        <f t="shared" si="2"/>
        <v>0</v>
      </c>
      <c r="L15" s="41">
        <f t="shared" si="0"/>
        <v>0</v>
      </c>
      <c r="M15" s="42">
        <f t="shared" si="0"/>
        <v>0</v>
      </c>
      <c r="N15" s="42">
        <f t="shared" si="0"/>
        <v>0</v>
      </c>
      <c r="O15" s="43">
        <f t="shared" si="3"/>
        <v>0</v>
      </c>
      <c r="P15" s="33">
        <f>L15/T5</f>
        <v>0</v>
      </c>
      <c r="Q15" s="33">
        <f>M15/U5</f>
        <v>0</v>
      </c>
      <c r="R15" s="33">
        <f>N15/V5</f>
        <v>0</v>
      </c>
      <c r="S15" s="33">
        <f>O15/W5</f>
        <v>0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87" t="s">
        <v>35</v>
      </c>
      <c r="B18" s="87"/>
      <c r="C18" s="87"/>
      <c r="D18" s="87"/>
      <c r="E18" s="87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2156</v>
      </c>
      <c r="I19" s="60" t="s">
        <v>37</v>
      </c>
      <c r="J19" s="61" t="e">
        <f>H19/P19</f>
        <v>#DIV/0!</v>
      </c>
      <c r="L19" s="88" t="s">
        <v>38</v>
      </c>
      <c r="M19" s="88"/>
      <c r="N19" s="88"/>
      <c r="O19" s="89"/>
      <c r="P19" s="62">
        <f>[2]ГБ3!$P$74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87" t="s">
        <v>40</v>
      </c>
      <c r="C20" s="87"/>
      <c r="D20" s="87"/>
      <c r="E20" s="87"/>
      <c r="F20" s="87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1" t="s">
        <v>1</v>
      </c>
      <c r="Q1" s="91"/>
      <c r="R1" s="91"/>
      <c r="S1" s="91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2"/>
      <c r="Q2" s="92"/>
      <c r="R2" s="93"/>
      <c r="S2" s="94"/>
    </row>
    <row r="3" spans="1:23" s="4" customFormat="1" ht="16.5" customHeight="1" thickBot="1" x14ac:dyDescent="0.3">
      <c r="A3" s="95" t="s">
        <v>3</v>
      </c>
      <c r="B3" s="97" t="s">
        <v>4</v>
      </c>
      <c r="C3" s="97" t="s">
        <v>5</v>
      </c>
      <c r="D3" s="100" t="s">
        <v>6</v>
      </c>
      <c r="E3" s="101"/>
      <c r="F3" s="101"/>
      <c r="G3" s="102"/>
      <c r="H3" s="100" t="s">
        <v>7</v>
      </c>
      <c r="I3" s="101"/>
      <c r="J3" s="101"/>
      <c r="K3" s="102"/>
      <c r="L3" s="100" t="s">
        <v>8</v>
      </c>
      <c r="M3" s="101"/>
      <c r="N3" s="101"/>
      <c r="O3" s="102"/>
      <c r="P3" s="103" t="s">
        <v>9</v>
      </c>
      <c r="Q3" s="104"/>
      <c r="R3" s="104"/>
      <c r="S3" s="105"/>
      <c r="T3" s="85" t="s">
        <v>10</v>
      </c>
      <c r="U3" s="86"/>
      <c r="V3" s="86"/>
      <c r="W3" s="3"/>
    </row>
    <row r="4" spans="1:23" s="4" customFormat="1" ht="32.25" thickBot="1" x14ac:dyDescent="0.3">
      <c r="A4" s="96"/>
      <c r="B4" s="98"/>
      <c r="C4" s="99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[1]Дорожная!$E$7</f>
        <v>347</v>
      </c>
      <c r="U5" s="23">
        <f>[1]Дорожная!$E$8</f>
        <v>722</v>
      </c>
      <c r="V5" s="23">
        <f>[1]Дорожная!$E$9</f>
        <v>538</v>
      </c>
      <c r="W5" s="23">
        <f>SUM(T5:V5)</f>
        <v>1607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11</v>
      </c>
      <c r="E6" s="69">
        <v>49</v>
      </c>
      <c r="F6" s="69">
        <v>46</v>
      </c>
      <c r="G6" s="71">
        <f>D6+E6+F6</f>
        <v>106</v>
      </c>
      <c r="H6" s="27">
        <v>6</v>
      </c>
      <c r="I6" s="69">
        <v>50</v>
      </c>
      <c r="J6" s="69">
        <v>66</v>
      </c>
      <c r="K6" s="29">
        <f>H6+I6+J6</f>
        <v>122</v>
      </c>
      <c r="L6" s="30">
        <f t="shared" ref="L6:N16" si="0">D6+H6</f>
        <v>17</v>
      </c>
      <c r="M6" s="31">
        <f t="shared" si="0"/>
        <v>99</v>
      </c>
      <c r="N6" s="31">
        <f t="shared" si="0"/>
        <v>112</v>
      </c>
      <c r="O6" s="32">
        <f>L6+M6+N6</f>
        <v>228</v>
      </c>
      <c r="P6" s="33">
        <f>L6/T5</f>
        <v>4.8991354466858789E-2</v>
      </c>
      <c r="Q6" s="33">
        <f>M6/U5</f>
        <v>0.1371191135734072</v>
      </c>
      <c r="R6" s="33">
        <f>N6/V5</f>
        <v>0.20817843866171004</v>
      </c>
      <c r="S6" s="33">
        <f>O6/W5</f>
        <v>0.14187927815805848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9</v>
      </c>
      <c r="E7" s="70">
        <v>25</v>
      </c>
      <c r="F7" s="70">
        <v>11</v>
      </c>
      <c r="G7" s="72">
        <f t="shared" ref="G7:G16" si="1">D7+E7+F7</f>
        <v>45</v>
      </c>
      <c r="H7" s="38">
        <v>9</v>
      </c>
      <c r="I7" s="70">
        <v>23</v>
      </c>
      <c r="J7" s="70">
        <v>22</v>
      </c>
      <c r="K7" s="40">
        <f t="shared" ref="K7:K16" si="2">H7+I7+J7</f>
        <v>54</v>
      </c>
      <c r="L7" s="41">
        <f t="shared" si="0"/>
        <v>18</v>
      </c>
      <c r="M7" s="42">
        <f t="shared" si="0"/>
        <v>48</v>
      </c>
      <c r="N7" s="42">
        <f t="shared" si="0"/>
        <v>33</v>
      </c>
      <c r="O7" s="43">
        <f>L7+M7+N7</f>
        <v>99</v>
      </c>
      <c r="P7" s="33">
        <f>L7/T5</f>
        <v>5.1873198847262249E-2</v>
      </c>
      <c r="Q7" s="33">
        <f>M7/U5</f>
        <v>6.6481994459833799E-2</v>
      </c>
      <c r="R7" s="33">
        <f>N7/V5</f>
        <v>6.1338289962825282E-2</v>
      </c>
      <c r="S7" s="33">
        <f>O7/W5</f>
        <v>6.1605476042314873E-2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36</v>
      </c>
      <c r="E8" s="70">
        <v>91</v>
      </c>
      <c r="F8" s="70">
        <v>36</v>
      </c>
      <c r="G8" s="72">
        <f t="shared" si="1"/>
        <v>163</v>
      </c>
      <c r="H8" s="38">
        <v>26</v>
      </c>
      <c r="I8" s="70">
        <v>100</v>
      </c>
      <c r="J8" s="70">
        <v>50</v>
      </c>
      <c r="K8" s="40">
        <f t="shared" si="2"/>
        <v>176</v>
      </c>
      <c r="L8" s="41">
        <f t="shared" si="0"/>
        <v>62</v>
      </c>
      <c r="M8" s="42">
        <f t="shared" si="0"/>
        <v>191</v>
      </c>
      <c r="N8" s="42">
        <f t="shared" si="0"/>
        <v>86</v>
      </c>
      <c r="O8" s="43">
        <f t="shared" ref="O8:O16" si="3">L8+M8+N8</f>
        <v>339</v>
      </c>
      <c r="P8" s="33">
        <f>L8/T5</f>
        <v>0.17867435158501441</v>
      </c>
      <c r="Q8" s="33">
        <f>M8/U5</f>
        <v>0.26454293628808867</v>
      </c>
      <c r="R8" s="33">
        <f>N8/V5</f>
        <v>0.15985130111524162</v>
      </c>
      <c r="S8" s="33">
        <f>O8/W5</f>
        <v>0.21095208462974488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77</v>
      </c>
      <c r="E9" s="70">
        <v>112</v>
      </c>
      <c r="F9" s="70">
        <v>22</v>
      </c>
      <c r="G9" s="72">
        <f t="shared" si="1"/>
        <v>211</v>
      </c>
      <c r="H9" s="38">
        <v>38</v>
      </c>
      <c r="I9" s="70">
        <v>61</v>
      </c>
      <c r="J9" s="70">
        <v>7</v>
      </c>
      <c r="K9" s="40">
        <f t="shared" si="2"/>
        <v>106</v>
      </c>
      <c r="L9" s="41">
        <f t="shared" si="0"/>
        <v>115</v>
      </c>
      <c r="M9" s="42">
        <f t="shared" si="0"/>
        <v>173</v>
      </c>
      <c r="N9" s="42">
        <f t="shared" si="0"/>
        <v>29</v>
      </c>
      <c r="O9" s="43">
        <f t="shared" si="3"/>
        <v>317</v>
      </c>
      <c r="P9" s="33">
        <f>L9/T5</f>
        <v>0.33141210374639768</v>
      </c>
      <c r="Q9" s="33">
        <f>M9/U5</f>
        <v>0.23961218836565096</v>
      </c>
      <c r="R9" s="33">
        <f>N9/V5</f>
        <v>5.3903345724907063E-2</v>
      </c>
      <c r="S9" s="33">
        <f>O9/W5</f>
        <v>0.19726197884256377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1</v>
      </c>
      <c r="E10" s="70">
        <v>9</v>
      </c>
      <c r="F10" s="70">
        <v>5</v>
      </c>
      <c r="G10" s="72">
        <f t="shared" si="1"/>
        <v>15</v>
      </c>
      <c r="H10" s="38">
        <v>1</v>
      </c>
      <c r="I10" s="70">
        <v>8</v>
      </c>
      <c r="J10" s="70">
        <v>5</v>
      </c>
      <c r="K10" s="40">
        <f t="shared" si="2"/>
        <v>14</v>
      </c>
      <c r="L10" s="41">
        <f t="shared" si="0"/>
        <v>2</v>
      </c>
      <c r="M10" s="42">
        <f t="shared" si="0"/>
        <v>17</v>
      </c>
      <c r="N10" s="42">
        <f t="shared" si="0"/>
        <v>10</v>
      </c>
      <c r="O10" s="43">
        <f t="shared" si="3"/>
        <v>29</v>
      </c>
      <c r="P10" s="33">
        <f>L10/T5</f>
        <v>5.763688760806916E-3</v>
      </c>
      <c r="Q10" s="33">
        <f>M10/U5</f>
        <v>2.3545706371191136E-2</v>
      </c>
      <c r="R10" s="33">
        <f>N10/V5</f>
        <v>1.858736059479554E-2</v>
      </c>
      <c r="S10" s="33">
        <f>O10/W5</f>
        <v>1.8046048537647789E-2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>
        <v>0</v>
      </c>
      <c r="E11" s="70">
        <v>0</v>
      </c>
      <c r="F11" s="70">
        <v>0</v>
      </c>
      <c r="G11" s="72">
        <f t="shared" si="1"/>
        <v>0</v>
      </c>
      <c r="H11" s="38">
        <v>0</v>
      </c>
      <c r="I11" s="70">
        <v>1</v>
      </c>
      <c r="J11" s="70">
        <v>0</v>
      </c>
      <c r="K11" s="40">
        <f t="shared" si="2"/>
        <v>1</v>
      </c>
      <c r="L11" s="41">
        <f t="shared" si="0"/>
        <v>0</v>
      </c>
      <c r="M11" s="42">
        <f t="shared" si="0"/>
        <v>1</v>
      </c>
      <c r="N11" s="42">
        <f t="shared" si="0"/>
        <v>0</v>
      </c>
      <c r="O11" s="43">
        <f t="shared" si="3"/>
        <v>1</v>
      </c>
      <c r="P11" s="33">
        <f>L11/T5</f>
        <v>0</v>
      </c>
      <c r="Q11" s="33">
        <f>M11/U5</f>
        <v>1.3850415512465374E-3</v>
      </c>
      <c r="R11" s="33">
        <f>N11/V5</f>
        <v>0</v>
      </c>
      <c r="S11" s="33">
        <f>O11/W5</f>
        <v>6.222775357809583E-4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9</v>
      </c>
      <c r="E12" s="70">
        <v>41</v>
      </c>
      <c r="F12" s="70">
        <v>49</v>
      </c>
      <c r="G12" s="72">
        <f t="shared" si="1"/>
        <v>99</v>
      </c>
      <c r="H12" s="38">
        <v>9</v>
      </c>
      <c r="I12" s="70">
        <v>54</v>
      </c>
      <c r="J12" s="70">
        <v>77</v>
      </c>
      <c r="K12" s="40">
        <f t="shared" si="2"/>
        <v>140</v>
      </c>
      <c r="L12" s="41">
        <f t="shared" si="0"/>
        <v>18</v>
      </c>
      <c r="M12" s="42">
        <f t="shared" si="0"/>
        <v>95</v>
      </c>
      <c r="N12" s="42">
        <f t="shared" si="0"/>
        <v>126</v>
      </c>
      <c r="O12" s="43">
        <f t="shared" si="3"/>
        <v>239</v>
      </c>
      <c r="P12" s="33">
        <f>L12/T5</f>
        <v>5.1873198847262249E-2</v>
      </c>
      <c r="Q12" s="33">
        <f>M12/U5</f>
        <v>0.13157894736842105</v>
      </c>
      <c r="R12" s="33">
        <f>N12/V5</f>
        <v>0.2342007434944238</v>
      </c>
      <c r="S12" s="33">
        <f>O12/W5</f>
        <v>0.14872433105164903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46</v>
      </c>
      <c r="E13" s="70">
        <v>106</v>
      </c>
      <c r="F13" s="70">
        <v>57</v>
      </c>
      <c r="G13" s="72">
        <f t="shared" si="1"/>
        <v>209</v>
      </c>
      <c r="H13" s="38">
        <v>39</v>
      </c>
      <c r="I13" s="70">
        <v>123</v>
      </c>
      <c r="J13" s="70">
        <v>88</v>
      </c>
      <c r="K13" s="40">
        <f t="shared" si="2"/>
        <v>250</v>
      </c>
      <c r="L13" s="41">
        <f t="shared" si="0"/>
        <v>85</v>
      </c>
      <c r="M13" s="42">
        <f t="shared" si="0"/>
        <v>229</v>
      </c>
      <c r="N13" s="42">
        <f t="shared" si="0"/>
        <v>145</v>
      </c>
      <c r="O13" s="43">
        <f t="shared" si="3"/>
        <v>459</v>
      </c>
      <c r="P13" s="33">
        <f>L13/T5</f>
        <v>0.24495677233429394</v>
      </c>
      <c r="Q13" s="33">
        <f>M13/U5</f>
        <v>0.31717451523545709</v>
      </c>
      <c r="R13" s="33">
        <f>N13/V5</f>
        <v>0.2695167286245353</v>
      </c>
      <c r="S13" s="33">
        <f>O13/W5</f>
        <v>0.28562538892345984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20</v>
      </c>
      <c r="E14" s="70">
        <v>54</v>
      </c>
      <c r="F14" s="70">
        <v>12</v>
      </c>
      <c r="G14" s="72">
        <f t="shared" si="1"/>
        <v>86</v>
      </c>
      <c r="H14" s="38">
        <v>28</v>
      </c>
      <c r="I14" s="70">
        <v>66</v>
      </c>
      <c r="J14" s="70">
        <v>21</v>
      </c>
      <c r="K14" s="40">
        <f t="shared" si="2"/>
        <v>115</v>
      </c>
      <c r="L14" s="41">
        <f t="shared" si="0"/>
        <v>48</v>
      </c>
      <c r="M14" s="42">
        <f t="shared" si="0"/>
        <v>120</v>
      </c>
      <c r="N14" s="42">
        <f t="shared" si="0"/>
        <v>33</v>
      </c>
      <c r="O14" s="43">
        <f t="shared" si="3"/>
        <v>201</v>
      </c>
      <c r="P14" s="33">
        <f>L14/T5</f>
        <v>0.13832853025936601</v>
      </c>
      <c r="Q14" s="33">
        <f>M14/U5</f>
        <v>0.16620498614958448</v>
      </c>
      <c r="R14" s="33">
        <f>N14/V5</f>
        <v>6.1338289962825282E-2</v>
      </c>
      <c r="S14" s="33">
        <f>O14/W5</f>
        <v>0.12507778469197262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>
        <v>3</v>
      </c>
      <c r="E15" s="70">
        <v>48</v>
      </c>
      <c r="F15" s="70">
        <v>40</v>
      </c>
      <c r="G15" s="72">
        <f t="shared" si="1"/>
        <v>91</v>
      </c>
      <c r="H15" s="38">
        <v>4</v>
      </c>
      <c r="I15" s="70">
        <v>44</v>
      </c>
      <c r="J15" s="70">
        <v>40</v>
      </c>
      <c r="K15" s="40">
        <f t="shared" si="2"/>
        <v>88</v>
      </c>
      <c r="L15" s="41">
        <f t="shared" si="0"/>
        <v>7</v>
      </c>
      <c r="M15" s="42">
        <f t="shared" si="0"/>
        <v>92</v>
      </c>
      <c r="N15" s="42">
        <f t="shared" si="0"/>
        <v>80</v>
      </c>
      <c r="O15" s="43">
        <f t="shared" si="3"/>
        <v>179</v>
      </c>
      <c r="P15" s="33">
        <f>L15/T5</f>
        <v>2.0172910662824207E-2</v>
      </c>
      <c r="Q15" s="33">
        <f>M15/U5</f>
        <v>0.12742382271468145</v>
      </c>
      <c r="R15" s="33">
        <f>N15/V5</f>
        <v>0.14869888475836432</v>
      </c>
      <c r="S15" s="33">
        <f>O15/W5</f>
        <v>0.11138767890479154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>
        <v>0</v>
      </c>
      <c r="E16" s="49">
        <v>17</v>
      </c>
      <c r="F16" s="49">
        <v>53</v>
      </c>
      <c r="G16" s="73">
        <f t="shared" si="1"/>
        <v>70</v>
      </c>
      <c r="H16" s="48">
        <v>0</v>
      </c>
      <c r="I16" s="49">
        <v>17</v>
      </c>
      <c r="J16" s="49">
        <v>76</v>
      </c>
      <c r="K16" s="50">
        <f t="shared" si="2"/>
        <v>93</v>
      </c>
      <c r="L16" s="51">
        <f t="shared" si="0"/>
        <v>0</v>
      </c>
      <c r="M16" s="52">
        <f t="shared" si="0"/>
        <v>34</v>
      </c>
      <c r="N16" s="52">
        <f t="shared" si="0"/>
        <v>129</v>
      </c>
      <c r="O16" s="53">
        <f t="shared" si="3"/>
        <v>163</v>
      </c>
      <c r="P16" s="33">
        <f>L16/T5</f>
        <v>0</v>
      </c>
      <c r="Q16" s="33">
        <f>M16/U5</f>
        <v>4.7091412742382273E-2</v>
      </c>
      <c r="R16" s="33">
        <f>N16/V5</f>
        <v>0.23977695167286245</v>
      </c>
      <c r="S16" s="33">
        <f>O16/W5</f>
        <v>0.1014312383322962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87" t="s">
        <v>35</v>
      </c>
      <c r="B18" s="87"/>
      <c r="C18" s="87"/>
      <c r="D18" s="87"/>
      <c r="E18" s="87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88" t="s">
        <v>38</v>
      </c>
      <c r="M19" s="88"/>
      <c r="N19" s="88"/>
      <c r="O19" s="89"/>
      <c r="P19" s="62">
        <f>[2]Дорожная!$P$74</f>
        <v>116</v>
      </c>
      <c r="Q19" s="56"/>
      <c r="R19" s="56"/>
      <c r="S19" s="56"/>
    </row>
    <row r="20" spans="1:19" s="4" customFormat="1" ht="15.75" x14ac:dyDescent="0.25">
      <c r="A20" s="63" t="s">
        <v>39</v>
      </c>
      <c r="B20" s="87" t="s">
        <v>40</v>
      </c>
      <c r="C20" s="87"/>
      <c r="D20" s="87"/>
      <c r="E20" s="87"/>
      <c r="F20" s="87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>
        <f>K22/O11</f>
        <v>0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9">
    <tabColor rgb="FFFFFF00"/>
  </sheetPr>
  <dimension ref="A1:W32"/>
  <sheetViews>
    <sheetView workbookViewId="0">
      <selection activeCell="D14" sqref="D14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1" t="s">
        <v>1</v>
      </c>
      <c r="Q1" s="91"/>
      <c r="R1" s="91"/>
      <c r="S1" s="91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2"/>
      <c r="Q2" s="92"/>
      <c r="R2" s="93"/>
      <c r="S2" s="94"/>
    </row>
    <row r="3" spans="1:23" s="4" customFormat="1" ht="16.5" customHeight="1" thickBot="1" x14ac:dyDescent="0.3">
      <c r="A3" s="95" t="s">
        <v>3</v>
      </c>
      <c r="B3" s="97" t="s">
        <v>4</v>
      </c>
      <c r="C3" s="97" t="s">
        <v>5</v>
      </c>
      <c r="D3" s="100" t="s">
        <v>6</v>
      </c>
      <c r="E3" s="101"/>
      <c r="F3" s="101"/>
      <c r="G3" s="102"/>
      <c r="H3" s="100" t="s">
        <v>7</v>
      </c>
      <c r="I3" s="101"/>
      <c r="J3" s="101"/>
      <c r="K3" s="102"/>
      <c r="L3" s="100" t="s">
        <v>8</v>
      </c>
      <c r="M3" s="101"/>
      <c r="N3" s="101"/>
      <c r="O3" s="102"/>
      <c r="P3" s="103" t="s">
        <v>9</v>
      </c>
      <c r="Q3" s="104"/>
      <c r="R3" s="104"/>
      <c r="S3" s="105"/>
      <c r="T3" s="85" t="s">
        <v>10</v>
      </c>
      <c r="U3" s="86"/>
      <c r="V3" s="86"/>
      <c r="W3" s="3"/>
    </row>
    <row r="4" spans="1:23" s="4" customFormat="1" ht="32.25" thickBot="1" x14ac:dyDescent="0.3">
      <c r="A4" s="96"/>
      <c r="B4" s="98"/>
      <c r="C4" s="99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[1]Пирогова!$E$7</f>
        <v>41</v>
      </c>
      <c r="U5" s="23">
        <f>[1]Пирогова!$E$8</f>
        <v>193</v>
      </c>
      <c r="V5" s="23">
        <f>[1]Пирогова!$E$9</f>
        <v>189</v>
      </c>
      <c r="W5" s="23">
        <f>SUM(T5:V5)</f>
        <v>423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1</v>
      </c>
      <c r="E6" s="69">
        <v>26</v>
      </c>
      <c r="F6" s="69">
        <v>36</v>
      </c>
      <c r="G6" s="71">
        <f>D6+E6+F6</f>
        <v>63</v>
      </c>
      <c r="H6" s="27"/>
      <c r="I6" s="69">
        <v>29</v>
      </c>
      <c r="J6" s="69">
        <v>44</v>
      </c>
      <c r="K6" s="29">
        <f>H6+I6+J6</f>
        <v>73</v>
      </c>
      <c r="L6" s="30">
        <f t="shared" ref="L6:N16" si="0">D6+H6</f>
        <v>1</v>
      </c>
      <c r="M6" s="31">
        <f t="shared" si="0"/>
        <v>55</v>
      </c>
      <c r="N6" s="31">
        <f t="shared" si="0"/>
        <v>80</v>
      </c>
      <c r="O6" s="32">
        <f>L6+M6+N6</f>
        <v>136</v>
      </c>
      <c r="P6" s="33">
        <f>L6/T5</f>
        <v>2.4390243902439025E-2</v>
      </c>
      <c r="Q6" s="33">
        <f>M6/U5</f>
        <v>0.28497409326424872</v>
      </c>
      <c r="R6" s="33">
        <f>N6/V5</f>
        <v>0.42328042328042326</v>
      </c>
      <c r="S6" s="33">
        <f>O6/W5</f>
        <v>0.32151300236406621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>
        <v>8</v>
      </c>
      <c r="F7" s="70">
        <v>8</v>
      </c>
      <c r="G7" s="72">
        <f t="shared" ref="G7:G16" si="1">D7+E7+F7</f>
        <v>16</v>
      </c>
      <c r="H7" s="38"/>
      <c r="I7" s="70">
        <v>8</v>
      </c>
      <c r="J7" s="70">
        <v>15</v>
      </c>
      <c r="K7" s="40">
        <f t="shared" ref="K7:K16" si="2">H7+I7+J7</f>
        <v>23</v>
      </c>
      <c r="L7" s="41">
        <f t="shared" si="0"/>
        <v>0</v>
      </c>
      <c r="M7" s="42">
        <f t="shared" si="0"/>
        <v>16</v>
      </c>
      <c r="N7" s="42">
        <f t="shared" si="0"/>
        <v>23</v>
      </c>
      <c r="O7" s="43">
        <f>L7+M7+N7</f>
        <v>39</v>
      </c>
      <c r="P7" s="33">
        <f>L7/T5</f>
        <v>0</v>
      </c>
      <c r="Q7" s="33">
        <f>M7/U5</f>
        <v>8.2901554404145081E-2</v>
      </c>
      <c r="R7" s="33">
        <f>N7/V5</f>
        <v>0.12169312169312169</v>
      </c>
      <c r="S7" s="33">
        <f>O7/W5</f>
        <v>9.2198581560283682E-2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/>
      <c r="E8" s="70">
        <v>14</v>
      </c>
      <c r="F8" s="70">
        <v>8</v>
      </c>
      <c r="G8" s="72">
        <f t="shared" si="1"/>
        <v>22</v>
      </c>
      <c r="H8" s="38"/>
      <c r="I8" s="70">
        <v>16</v>
      </c>
      <c r="J8" s="70">
        <v>21</v>
      </c>
      <c r="K8" s="40">
        <f t="shared" si="2"/>
        <v>37</v>
      </c>
      <c r="L8" s="41">
        <f t="shared" si="0"/>
        <v>0</v>
      </c>
      <c r="M8" s="42">
        <f t="shared" si="0"/>
        <v>30</v>
      </c>
      <c r="N8" s="42">
        <f t="shared" si="0"/>
        <v>29</v>
      </c>
      <c r="O8" s="43">
        <f t="shared" ref="O8:O16" si="3">L8+M8+N8</f>
        <v>59</v>
      </c>
      <c r="P8" s="33">
        <f>L8/T5</f>
        <v>0</v>
      </c>
      <c r="Q8" s="33">
        <f>M8/U5</f>
        <v>0.15544041450777202</v>
      </c>
      <c r="R8" s="33">
        <f>N8/V5</f>
        <v>0.15343915343915343</v>
      </c>
      <c r="S8" s="33">
        <f>O8/W5</f>
        <v>0.13947990543735225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3</v>
      </c>
      <c r="E9" s="70">
        <v>28</v>
      </c>
      <c r="F9" s="70">
        <v>11</v>
      </c>
      <c r="G9" s="72">
        <f t="shared" si="1"/>
        <v>42</v>
      </c>
      <c r="H9" s="38"/>
      <c r="I9" s="70">
        <v>5</v>
      </c>
      <c r="J9" s="70">
        <v>4</v>
      </c>
      <c r="K9" s="40">
        <f t="shared" si="2"/>
        <v>9</v>
      </c>
      <c r="L9" s="41">
        <f t="shared" si="0"/>
        <v>3</v>
      </c>
      <c r="M9" s="42">
        <f t="shared" si="0"/>
        <v>33</v>
      </c>
      <c r="N9" s="42">
        <f t="shared" si="0"/>
        <v>15</v>
      </c>
      <c r="O9" s="43">
        <f t="shared" si="3"/>
        <v>51</v>
      </c>
      <c r="P9" s="33">
        <f>L9/T5</f>
        <v>7.3170731707317069E-2</v>
      </c>
      <c r="Q9" s="33">
        <f>M9/U5</f>
        <v>0.17098445595854922</v>
      </c>
      <c r="R9" s="33">
        <f>N9/V5</f>
        <v>7.9365079365079361E-2</v>
      </c>
      <c r="S9" s="33">
        <f>O9/W5</f>
        <v>0.12056737588652482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>
        <v>1</v>
      </c>
      <c r="F10" s="70">
        <v>2</v>
      </c>
      <c r="G10" s="72">
        <f t="shared" si="1"/>
        <v>3</v>
      </c>
      <c r="H10" s="38"/>
      <c r="I10" s="70"/>
      <c r="J10" s="70"/>
      <c r="K10" s="40">
        <f t="shared" si="2"/>
        <v>0</v>
      </c>
      <c r="L10" s="41">
        <f t="shared" si="0"/>
        <v>0</v>
      </c>
      <c r="M10" s="42">
        <f t="shared" si="0"/>
        <v>1</v>
      </c>
      <c r="N10" s="42">
        <f t="shared" si="0"/>
        <v>2</v>
      </c>
      <c r="O10" s="43">
        <f t="shared" si="3"/>
        <v>3</v>
      </c>
      <c r="P10" s="33">
        <f>L10/T5</f>
        <v>0</v>
      </c>
      <c r="Q10" s="33">
        <f>M10/U5</f>
        <v>5.1813471502590676E-3</v>
      </c>
      <c r="R10" s="33">
        <f>N10/V5</f>
        <v>1.0582010582010581E-2</v>
      </c>
      <c r="S10" s="33">
        <f>O10/W5</f>
        <v>7.0921985815602835E-3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3</v>
      </c>
      <c r="E12" s="70">
        <v>33</v>
      </c>
      <c r="F12" s="70">
        <v>16</v>
      </c>
      <c r="G12" s="72">
        <f t="shared" si="1"/>
        <v>52</v>
      </c>
      <c r="H12" s="38"/>
      <c r="I12" s="70">
        <v>19</v>
      </c>
      <c r="J12" s="70">
        <v>22</v>
      </c>
      <c r="K12" s="40">
        <f t="shared" si="2"/>
        <v>41</v>
      </c>
      <c r="L12" s="41">
        <f t="shared" si="0"/>
        <v>3</v>
      </c>
      <c r="M12" s="42">
        <f t="shared" si="0"/>
        <v>52</v>
      </c>
      <c r="N12" s="42">
        <f t="shared" si="0"/>
        <v>38</v>
      </c>
      <c r="O12" s="43">
        <f t="shared" si="3"/>
        <v>93</v>
      </c>
      <c r="P12" s="33">
        <f>L12/T5</f>
        <v>7.3170731707317069E-2</v>
      </c>
      <c r="Q12" s="33">
        <f>M12/U5</f>
        <v>0.26943005181347152</v>
      </c>
      <c r="R12" s="33">
        <f>N12/V5</f>
        <v>0.20105820105820105</v>
      </c>
      <c r="S12" s="33">
        <f>O12/W5</f>
        <v>0.21985815602836881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3</v>
      </c>
      <c r="E13" s="70">
        <v>45</v>
      </c>
      <c r="F13" s="70">
        <v>24</v>
      </c>
      <c r="G13" s="72">
        <f t="shared" si="1"/>
        <v>72</v>
      </c>
      <c r="H13" s="38">
        <v>1</v>
      </c>
      <c r="I13" s="70">
        <v>19</v>
      </c>
      <c r="J13" s="70">
        <v>33</v>
      </c>
      <c r="K13" s="40">
        <f t="shared" si="2"/>
        <v>53</v>
      </c>
      <c r="L13" s="41">
        <f t="shared" si="0"/>
        <v>4</v>
      </c>
      <c r="M13" s="42">
        <f t="shared" si="0"/>
        <v>64</v>
      </c>
      <c r="N13" s="42">
        <f t="shared" si="0"/>
        <v>57</v>
      </c>
      <c r="O13" s="43">
        <f t="shared" si="3"/>
        <v>125</v>
      </c>
      <c r="P13" s="33">
        <f>L13/T5</f>
        <v>9.7560975609756101E-2</v>
      </c>
      <c r="Q13" s="33">
        <f>M13/U5</f>
        <v>0.33160621761658032</v>
      </c>
      <c r="R13" s="33">
        <f>N13/V5</f>
        <v>0.30158730158730157</v>
      </c>
      <c r="S13" s="33">
        <f>O13/W5</f>
        <v>0.29550827423167847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4</v>
      </c>
      <c r="E14" s="70">
        <v>26</v>
      </c>
      <c r="F14" s="70">
        <v>16</v>
      </c>
      <c r="G14" s="72">
        <f t="shared" si="1"/>
        <v>46</v>
      </c>
      <c r="H14" s="38"/>
      <c r="I14" s="70">
        <v>17</v>
      </c>
      <c r="J14" s="70">
        <v>33</v>
      </c>
      <c r="K14" s="40">
        <f t="shared" si="2"/>
        <v>50</v>
      </c>
      <c r="L14" s="41">
        <f t="shared" si="0"/>
        <v>4</v>
      </c>
      <c r="M14" s="42">
        <f t="shared" si="0"/>
        <v>43</v>
      </c>
      <c r="N14" s="42">
        <f t="shared" si="0"/>
        <v>49</v>
      </c>
      <c r="O14" s="43">
        <f t="shared" si="3"/>
        <v>96</v>
      </c>
      <c r="P14" s="33">
        <f>L14/T5</f>
        <v>9.7560975609756101E-2</v>
      </c>
      <c r="Q14" s="33">
        <f>M14/U5</f>
        <v>0.22279792746113988</v>
      </c>
      <c r="R14" s="33">
        <f>N14/V5</f>
        <v>0.25925925925925924</v>
      </c>
      <c r="S14" s="33">
        <f>O14/W5</f>
        <v>0.22695035460992907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>
        <v>7</v>
      </c>
      <c r="F15" s="70">
        <v>11</v>
      </c>
      <c r="G15" s="72">
        <f t="shared" si="1"/>
        <v>18</v>
      </c>
      <c r="H15" s="38"/>
      <c r="I15" s="70">
        <v>2</v>
      </c>
      <c r="J15" s="70">
        <v>6</v>
      </c>
      <c r="K15" s="40">
        <f t="shared" si="2"/>
        <v>8</v>
      </c>
      <c r="L15" s="41">
        <f t="shared" si="0"/>
        <v>0</v>
      </c>
      <c r="M15" s="42">
        <f t="shared" si="0"/>
        <v>9</v>
      </c>
      <c r="N15" s="42">
        <f t="shared" si="0"/>
        <v>17</v>
      </c>
      <c r="O15" s="43">
        <f t="shared" si="3"/>
        <v>26</v>
      </c>
      <c r="P15" s="33">
        <f>L15/T5</f>
        <v>0</v>
      </c>
      <c r="Q15" s="33">
        <f>M15/U5</f>
        <v>4.6632124352331605E-2</v>
      </c>
      <c r="R15" s="33">
        <f>N15/V5</f>
        <v>8.9947089947089942E-2</v>
      </c>
      <c r="S15" s="33">
        <f>O15/W5</f>
        <v>6.1465721040189124E-2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>
        <v>2</v>
      </c>
      <c r="F16" s="49">
        <v>6</v>
      </c>
      <c r="G16" s="73">
        <f t="shared" si="1"/>
        <v>8</v>
      </c>
      <c r="H16" s="48"/>
      <c r="I16" s="49"/>
      <c r="J16" s="49">
        <v>2</v>
      </c>
      <c r="K16" s="50">
        <f t="shared" si="2"/>
        <v>2</v>
      </c>
      <c r="L16" s="51">
        <f t="shared" si="0"/>
        <v>0</v>
      </c>
      <c r="M16" s="52">
        <f t="shared" si="0"/>
        <v>2</v>
      </c>
      <c r="N16" s="52">
        <f t="shared" si="0"/>
        <v>8</v>
      </c>
      <c r="O16" s="53">
        <f t="shared" si="3"/>
        <v>10</v>
      </c>
      <c r="P16" s="33">
        <f>L16/T5</f>
        <v>0</v>
      </c>
      <c r="Q16" s="33">
        <f>M16/U5</f>
        <v>1.0362694300518135E-2</v>
      </c>
      <c r="R16" s="33">
        <f>N16/V5</f>
        <v>4.2328042328042326E-2</v>
      </c>
      <c r="S16" s="33">
        <f>O16/W5</f>
        <v>2.3640661938534278E-2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87" t="s">
        <v>35</v>
      </c>
      <c r="B18" s="87"/>
      <c r="C18" s="87"/>
      <c r="D18" s="87"/>
      <c r="E18" s="87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 t="e">
        <f>H19/P19</f>
        <v>#DIV/0!</v>
      </c>
      <c r="L19" s="88" t="s">
        <v>38</v>
      </c>
      <c r="M19" s="88"/>
      <c r="N19" s="88"/>
      <c r="O19" s="89"/>
      <c r="P19" s="62">
        <f>[2]Пирогова!$P$74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87" t="s">
        <v>40</v>
      </c>
      <c r="C20" s="87"/>
      <c r="D20" s="87"/>
      <c r="E20" s="87"/>
      <c r="F20" s="87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0">
    <tabColor rgb="FFFFFF00"/>
  </sheetPr>
  <dimension ref="A1:W32"/>
  <sheetViews>
    <sheetView topLeftCell="A13" workbookViewId="0">
      <selection activeCell="I26" sqref="I2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1" t="s">
        <v>1</v>
      </c>
      <c r="Q1" s="91"/>
      <c r="R1" s="91"/>
      <c r="S1" s="91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2"/>
      <c r="Q2" s="92"/>
      <c r="R2" s="93"/>
      <c r="S2" s="94"/>
    </row>
    <row r="3" spans="1:23" s="4" customFormat="1" ht="16.5" customHeight="1" thickBot="1" x14ac:dyDescent="0.3">
      <c r="A3" s="95" t="s">
        <v>3</v>
      </c>
      <c r="B3" s="97" t="s">
        <v>4</v>
      </c>
      <c r="C3" s="97" t="s">
        <v>5</v>
      </c>
      <c r="D3" s="100" t="s">
        <v>6</v>
      </c>
      <c r="E3" s="101"/>
      <c r="F3" s="101"/>
      <c r="G3" s="102"/>
      <c r="H3" s="100" t="s">
        <v>7</v>
      </c>
      <c r="I3" s="101"/>
      <c r="J3" s="101"/>
      <c r="K3" s="102"/>
      <c r="L3" s="100" t="s">
        <v>8</v>
      </c>
      <c r="M3" s="101"/>
      <c r="N3" s="101"/>
      <c r="O3" s="102"/>
      <c r="P3" s="103" t="s">
        <v>9</v>
      </c>
      <c r="Q3" s="104"/>
      <c r="R3" s="104"/>
      <c r="S3" s="105"/>
      <c r="T3" s="85" t="s">
        <v>10</v>
      </c>
      <c r="U3" s="86"/>
      <c r="V3" s="86"/>
      <c r="W3" s="3"/>
    </row>
    <row r="4" spans="1:23" s="4" customFormat="1" ht="32.25" thickBot="1" x14ac:dyDescent="0.3">
      <c r="A4" s="96"/>
      <c r="B4" s="98"/>
      <c r="C4" s="99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[1]ВМКГ!$E$7</f>
        <v>42</v>
      </c>
      <c r="U5" s="23">
        <f>[1]ВМКГ!$E$8</f>
        <v>500</v>
      </c>
      <c r="V5" s="23">
        <f>[1]ВМКГ!$E$9</f>
        <v>710</v>
      </c>
      <c r="W5" s="23">
        <f>SUM(T5:V5)</f>
        <v>1252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28">
        <v>65</v>
      </c>
      <c r="F6" s="28">
        <v>78</v>
      </c>
      <c r="G6" s="29">
        <f>D6+E6+F6</f>
        <v>143</v>
      </c>
      <c r="H6" s="27"/>
      <c r="I6" s="28">
        <v>65</v>
      </c>
      <c r="J6" s="28">
        <v>77</v>
      </c>
      <c r="K6" s="29">
        <f>H6+I6+J6</f>
        <v>142</v>
      </c>
      <c r="L6" s="30">
        <f t="shared" ref="L6:N16" si="0">D6+H6</f>
        <v>0</v>
      </c>
      <c r="M6" s="31">
        <f t="shared" si="0"/>
        <v>130</v>
      </c>
      <c r="N6" s="31">
        <f t="shared" si="0"/>
        <v>155</v>
      </c>
      <c r="O6" s="32">
        <f>L6+M6+N6</f>
        <v>285</v>
      </c>
      <c r="P6" s="33">
        <f>L6/T5</f>
        <v>0</v>
      </c>
      <c r="Q6" s="33">
        <f>M6/U5</f>
        <v>0.26</v>
      </c>
      <c r="R6" s="33">
        <f>N6/V5</f>
        <v>0.21830985915492956</v>
      </c>
      <c r="S6" s="33">
        <f>O6/W5</f>
        <v>0.22763578274760382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39">
        <v>18</v>
      </c>
      <c r="F7" s="39">
        <v>22</v>
      </c>
      <c r="G7" s="40">
        <f t="shared" ref="G7:G16" si="1">D7+E7+F7</f>
        <v>40</v>
      </c>
      <c r="H7" s="38"/>
      <c r="I7" s="39">
        <v>19</v>
      </c>
      <c r="J7" s="39">
        <v>25</v>
      </c>
      <c r="K7" s="40">
        <f t="shared" ref="K7:K16" si="2">H7+I7+J7</f>
        <v>44</v>
      </c>
      <c r="L7" s="41">
        <f t="shared" si="0"/>
        <v>0</v>
      </c>
      <c r="M7" s="42">
        <f t="shared" si="0"/>
        <v>37</v>
      </c>
      <c r="N7" s="42">
        <f t="shared" si="0"/>
        <v>47</v>
      </c>
      <c r="O7" s="43">
        <f>L7+M7+N7</f>
        <v>84</v>
      </c>
      <c r="P7" s="33">
        <f>L7/T5</f>
        <v>0</v>
      </c>
      <c r="Q7" s="33">
        <f>M7/U5</f>
        <v>7.3999999999999996E-2</v>
      </c>
      <c r="R7" s="33">
        <f>N7/V5</f>
        <v>6.6197183098591544E-2</v>
      </c>
      <c r="S7" s="33">
        <f>O7/W5</f>
        <v>6.7092651757188496E-2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21</v>
      </c>
      <c r="E8" s="39">
        <v>35</v>
      </c>
      <c r="F8" s="39">
        <v>44</v>
      </c>
      <c r="G8" s="40">
        <f t="shared" si="1"/>
        <v>100</v>
      </c>
      <c r="H8" s="38">
        <v>18</v>
      </c>
      <c r="I8" s="39">
        <v>43</v>
      </c>
      <c r="J8" s="39">
        <v>51</v>
      </c>
      <c r="K8" s="40">
        <f t="shared" si="2"/>
        <v>112</v>
      </c>
      <c r="L8" s="41">
        <f t="shared" si="0"/>
        <v>39</v>
      </c>
      <c r="M8" s="42">
        <f t="shared" si="0"/>
        <v>78</v>
      </c>
      <c r="N8" s="42">
        <f t="shared" si="0"/>
        <v>95</v>
      </c>
      <c r="O8" s="43">
        <f t="shared" ref="O8:O16" si="3">L8+M8+N8</f>
        <v>212</v>
      </c>
      <c r="P8" s="33">
        <f>L8/T5</f>
        <v>0.9285714285714286</v>
      </c>
      <c r="Q8" s="33">
        <f>M8/U5</f>
        <v>0.156</v>
      </c>
      <c r="R8" s="33">
        <f>N8/V5</f>
        <v>0.13380281690140844</v>
      </c>
      <c r="S8" s="33">
        <f>O8/W5</f>
        <v>0.16932907348242812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7</v>
      </c>
      <c r="E9" s="39">
        <v>2</v>
      </c>
      <c r="F9" s="39"/>
      <c r="G9" s="40">
        <f t="shared" si="1"/>
        <v>9</v>
      </c>
      <c r="H9" s="38">
        <v>9</v>
      </c>
      <c r="I9" s="39">
        <v>2</v>
      </c>
      <c r="J9" s="39"/>
      <c r="K9" s="40">
        <f t="shared" si="2"/>
        <v>11</v>
      </c>
      <c r="L9" s="41">
        <f t="shared" si="0"/>
        <v>16</v>
      </c>
      <c r="M9" s="42">
        <f t="shared" si="0"/>
        <v>4</v>
      </c>
      <c r="N9" s="42">
        <f t="shared" si="0"/>
        <v>0</v>
      </c>
      <c r="O9" s="43">
        <f t="shared" si="3"/>
        <v>20</v>
      </c>
      <c r="P9" s="33">
        <f>L9/T5</f>
        <v>0.38095238095238093</v>
      </c>
      <c r="Q9" s="33">
        <f>M9/U5</f>
        <v>8.0000000000000002E-3</v>
      </c>
      <c r="R9" s="33">
        <f>N9/V5</f>
        <v>0</v>
      </c>
      <c r="S9" s="33">
        <f>O9/W5</f>
        <v>1.5974440894568689E-2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39"/>
      <c r="F10" s="39"/>
      <c r="G10" s="40">
        <f t="shared" si="1"/>
        <v>0</v>
      </c>
      <c r="H10" s="38"/>
      <c r="I10" s="39"/>
      <c r="J10" s="39"/>
      <c r="K10" s="40">
        <f t="shared" si="2"/>
        <v>0</v>
      </c>
      <c r="L10" s="41">
        <f t="shared" si="0"/>
        <v>0</v>
      </c>
      <c r="M10" s="42">
        <f t="shared" si="0"/>
        <v>0</v>
      </c>
      <c r="N10" s="42">
        <f t="shared" si="0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39"/>
      <c r="F11" s="39"/>
      <c r="G11" s="40">
        <f t="shared" si="1"/>
        <v>0</v>
      </c>
      <c r="H11" s="38"/>
      <c r="I11" s="39"/>
      <c r="J11" s="39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29</v>
      </c>
      <c r="E12" s="39">
        <v>52</v>
      </c>
      <c r="F12" s="39">
        <v>69</v>
      </c>
      <c r="G12" s="40">
        <f t="shared" si="1"/>
        <v>150</v>
      </c>
      <c r="H12" s="38">
        <v>33</v>
      </c>
      <c r="I12" s="39">
        <v>70</v>
      </c>
      <c r="J12" s="39">
        <v>72</v>
      </c>
      <c r="K12" s="40">
        <f t="shared" si="2"/>
        <v>175</v>
      </c>
      <c r="L12" s="41">
        <f t="shared" si="0"/>
        <v>62</v>
      </c>
      <c r="M12" s="42">
        <f t="shared" si="0"/>
        <v>122</v>
      </c>
      <c r="N12" s="42">
        <f t="shared" si="0"/>
        <v>141</v>
      </c>
      <c r="O12" s="43">
        <f t="shared" si="3"/>
        <v>325</v>
      </c>
      <c r="P12" s="33">
        <f>L12/T5</f>
        <v>1.4761904761904763</v>
      </c>
      <c r="Q12" s="33">
        <f>M12/U5</f>
        <v>0.24399999999999999</v>
      </c>
      <c r="R12" s="33">
        <f>N12/V5</f>
        <v>0.19859154929577466</v>
      </c>
      <c r="S12" s="33">
        <f>O12/W5</f>
        <v>0.25958466453674123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31</v>
      </c>
      <c r="E13" s="39">
        <v>55</v>
      </c>
      <c r="F13" s="39">
        <v>71</v>
      </c>
      <c r="G13" s="40">
        <f t="shared" si="1"/>
        <v>157</v>
      </c>
      <c r="H13" s="38">
        <v>34</v>
      </c>
      <c r="I13" s="39">
        <v>72</v>
      </c>
      <c r="J13" s="39">
        <v>73</v>
      </c>
      <c r="K13" s="40">
        <f t="shared" si="2"/>
        <v>179</v>
      </c>
      <c r="L13" s="41">
        <f t="shared" si="0"/>
        <v>65</v>
      </c>
      <c r="M13" s="42">
        <f t="shared" si="0"/>
        <v>127</v>
      </c>
      <c r="N13" s="42">
        <f t="shared" si="0"/>
        <v>144</v>
      </c>
      <c r="O13" s="43">
        <f t="shared" si="3"/>
        <v>336</v>
      </c>
      <c r="P13" s="33">
        <f>L13/T5</f>
        <v>1.5476190476190477</v>
      </c>
      <c r="Q13" s="33">
        <f>M13/U5</f>
        <v>0.254</v>
      </c>
      <c r="R13" s="33">
        <f>N13/V5</f>
        <v>0.20281690140845071</v>
      </c>
      <c r="S13" s="33">
        <f>O13/W5</f>
        <v>0.26837060702875398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15</v>
      </c>
      <c r="E14" s="39">
        <v>17</v>
      </c>
      <c r="F14" s="39">
        <v>22</v>
      </c>
      <c r="G14" s="40">
        <f t="shared" si="1"/>
        <v>54</v>
      </c>
      <c r="H14" s="38">
        <v>17</v>
      </c>
      <c r="I14" s="39">
        <v>19</v>
      </c>
      <c r="J14" s="39">
        <v>24</v>
      </c>
      <c r="K14" s="40">
        <f t="shared" si="2"/>
        <v>60</v>
      </c>
      <c r="L14" s="41">
        <f t="shared" si="0"/>
        <v>32</v>
      </c>
      <c r="M14" s="42">
        <f t="shared" si="0"/>
        <v>36</v>
      </c>
      <c r="N14" s="42">
        <f t="shared" si="0"/>
        <v>46</v>
      </c>
      <c r="O14" s="43">
        <f t="shared" si="3"/>
        <v>114</v>
      </c>
      <c r="P14" s="33">
        <f>L14/T5</f>
        <v>0.76190476190476186</v>
      </c>
      <c r="Q14" s="33">
        <f>M14/U5</f>
        <v>7.1999999999999995E-2</v>
      </c>
      <c r="R14" s="33">
        <f>N14/V5</f>
        <v>6.4788732394366194E-2</v>
      </c>
      <c r="S14" s="33">
        <f>O14/W5</f>
        <v>9.1054313099041537E-2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39">
        <v>234</v>
      </c>
      <c r="F15" s="39">
        <v>243</v>
      </c>
      <c r="G15" s="40">
        <f t="shared" si="1"/>
        <v>477</v>
      </c>
      <c r="H15" s="38">
        <v>0</v>
      </c>
      <c r="I15" s="39">
        <v>166</v>
      </c>
      <c r="J15" s="39">
        <v>172</v>
      </c>
      <c r="K15" s="40">
        <f t="shared" si="2"/>
        <v>338</v>
      </c>
      <c r="L15" s="41">
        <f t="shared" si="0"/>
        <v>0</v>
      </c>
      <c r="M15" s="42">
        <f t="shared" si="0"/>
        <v>400</v>
      </c>
      <c r="N15" s="42">
        <f t="shared" si="0"/>
        <v>415</v>
      </c>
      <c r="O15" s="43">
        <f t="shared" si="3"/>
        <v>815</v>
      </c>
      <c r="P15" s="33">
        <f>L15/T5</f>
        <v>0</v>
      </c>
      <c r="Q15" s="33">
        <f>M15/U5</f>
        <v>0.8</v>
      </c>
      <c r="R15" s="33">
        <f>N15/V5</f>
        <v>0.58450704225352113</v>
      </c>
      <c r="S15" s="33">
        <f>O15/W5</f>
        <v>0.65095846645367417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>
        <v>92</v>
      </c>
      <c r="F16" s="49">
        <v>94</v>
      </c>
      <c r="G16" s="50">
        <f t="shared" si="1"/>
        <v>186</v>
      </c>
      <c r="H16" s="48"/>
      <c r="I16" s="49">
        <v>93</v>
      </c>
      <c r="J16" s="49">
        <v>94</v>
      </c>
      <c r="K16" s="50">
        <f t="shared" si="2"/>
        <v>187</v>
      </c>
      <c r="L16" s="51">
        <f t="shared" si="0"/>
        <v>0</v>
      </c>
      <c r="M16" s="52">
        <f t="shared" si="0"/>
        <v>185</v>
      </c>
      <c r="N16" s="52">
        <f t="shared" si="0"/>
        <v>188</v>
      </c>
      <c r="O16" s="53">
        <f t="shared" si="3"/>
        <v>373</v>
      </c>
      <c r="P16" s="33">
        <f>L16/T5</f>
        <v>0</v>
      </c>
      <c r="Q16" s="33">
        <f>M16/U5</f>
        <v>0.37</v>
      </c>
      <c r="R16" s="33">
        <f>N16/V5</f>
        <v>0.26478873239436618</v>
      </c>
      <c r="S16" s="33">
        <f>O16/W5</f>
        <v>0.29792332268370608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87" t="s">
        <v>35</v>
      </c>
      <c r="B18" s="87"/>
      <c r="C18" s="87"/>
      <c r="D18" s="87"/>
      <c r="E18" s="87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412</v>
      </c>
      <c r="I19" s="60" t="s">
        <v>37</v>
      </c>
      <c r="J19" s="61">
        <f>H19/P19</f>
        <v>0.30586488492947289</v>
      </c>
      <c r="L19" s="88" t="s">
        <v>38</v>
      </c>
      <c r="M19" s="88"/>
      <c r="N19" s="88"/>
      <c r="O19" s="89"/>
      <c r="P19" s="62">
        <f>[2]ВМКГ!$P$74</f>
        <v>1347</v>
      </c>
      <c r="Q19" s="56"/>
      <c r="R19" s="56"/>
      <c r="S19" s="56"/>
    </row>
    <row r="20" spans="1:19" s="4" customFormat="1" ht="15.75" x14ac:dyDescent="0.25">
      <c r="A20" s="63" t="s">
        <v>39</v>
      </c>
      <c r="B20" s="87" t="s">
        <v>40</v>
      </c>
      <c r="C20" s="87"/>
      <c r="D20" s="87"/>
      <c r="E20" s="87"/>
      <c r="F20" s="87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FFFF00"/>
  </sheetPr>
  <dimension ref="A1:W32"/>
  <sheetViews>
    <sheetView topLeftCell="A16" workbookViewId="0">
      <selection activeCell="H33" sqref="H33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1" t="s">
        <v>1</v>
      </c>
      <c r="Q1" s="91"/>
      <c r="R1" s="91"/>
      <c r="S1" s="91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2"/>
      <c r="Q2" s="92"/>
      <c r="R2" s="93"/>
      <c r="S2" s="94"/>
    </row>
    <row r="3" spans="1:23" s="4" customFormat="1" ht="16.5" customHeight="1" thickBot="1" x14ac:dyDescent="0.3">
      <c r="A3" s="95" t="s">
        <v>3</v>
      </c>
      <c r="B3" s="97" t="s">
        <v>4</v>
      </c>
      <c r="C3" s="97" t="s">
        <v>5</v>
      </c>
      <c r="D3" s="100" t="s">
        <v>6</v>
      </c>
      <c r="E3" s="101"/>
      <c r="F3" s="101"/>
      <c r="G3" s="102"/>
      <c r="H3" s="100" t="s">
        <v>7</v>
      </c>
      <c r="I3" s="101"/>
      <c r="J3" s="101"/>
      <c r="K3" s="102"/>
      <c r="L3" s="100" t="s">
        <v>8</v>
      </c>
      <c r="M3" s="101"/>
      <c r="N3" s="101"/>
      <c r="O3" s="102"/>
      <c r="P3" s="103" t="s">
        <v>9</v>
      </c>
      <c r="Q3" s="104"/>
      <c r="R3" s="104"/>
      <c r="S3" s="105"/>
      <c r="T3" s="85" t="s">
        <v>10</v>
      </c>
      <c r="U3" s="86"/>
      <c r="V3" s="86"/>
      <c r="W3" s="3"/>
    </row>
    <row r="4" spans="1:23" s="4" customFormat="1" ht="32.25" thickBot="1" x14ac:dyDescent="0.3">
      <c r="A4" s="96"/>
      <c r="B4" s="98"/>
      <c r="C4" s="99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[1]Гвардейск!$E$7</f>
        <v>1928</v>
      </c>
      <c r="U5" s="23">
        <f>[1]Гвардейск!$E$8</f>
        <v>1753</v>
      </c>
      <c r="V5" s="23">
        <f>[1]Гвардейск!$E$9</f>
        <v>321</v>
      </c>
      <c r="W5" s="23">
        <f>[1]Гвардейск!$E$10</f>
        <v>4002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30</v>
      </c>
      <c r="E6" s="69">
        <v>86</v>
      </c>
      <c r="F6" s="69">
        <v>45</v>
      </c>
      <c r="G6" s="71">
        <f>D6+E6+F6</f>
        <v>161</v>
      </c>
      <c r="H6" s="27">
        <v>29</v>
      </c>
      <c r="I6" s="69">
        <v>91</v>
      </c>
      <c r="J6" s="69">
        <v>45</v>
      </c>
      <c r="K6" s="29">
        <f>H6+I6+J6</f>
        <v>165</v>
      </c>
      <c r="L6" s="30">
        <f t="shared" ref="L6:N16" si="0">D6+H6</f>
        <v>59</v>
      </c>
      <c r="M6" s="31">
        <f t="shared" si="0"/>
        <v>177</v>
      </c>
      <c r="N6" s="31">
        <f t="shared" si="0"/>
        <v>90</v>
      </c>
      <c r="O6" s="32">
        <f>L6+M6+N6</f>
        <v>326</v>
      </c>
      <c r="P6" s="33">
        <f>L6/T5</f>
        <v>3.0601659751037343E-2</v>
      </c>
      <c r="Q6" s="33">
        <f>M6/U5</f>
        <v>0.10096976611523104</v>
      </c>
      <c r="R6" s="33">
        <f>N6/V5</f>
        <v>0.28037383177570091</v>
      </c>
      <c r="S6" s="33">
        <f>O6/W5</f>
        <v>8.1459270364817593E-2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14</v>
      </c>
      <c r="E7" s="70">
        <v>53</v>
      </c>
      <c r="F7" s="70">
        <v>24</v>
      </c>
      <c r="G7" s="72">
        <f t="shared" ref="G7:G16" si="1">D7+E7+F7</f>
        <v>91</v>
      </c>
      <c r="H7" s="38">
        <v>17</v>
      </c>
      <c r="I7" s="70">
        <v>54</v>
      </c>
      <c r="J7" s="70">
        <v>30</v>
      </c>
      <c r="K7" s="40">
        <f t="shared" ref="K7:K16" si="2">H7+I7+J7</f>
        <v>101</v>
      </c>
      <c r="L7" s="41">
        <f t="shared" si="0"/>
        <v>31</v>
      </c>
      <c r="M7" s="42">
        <f t="shared" si="0"/>
        <v>107</v>
      </c>
      <c r="N7" s="42">
        <f t="shared" si="0"/>
        <v>54</v>
      </c>
      <c r="O7" s="43">
        <f>L7+M7+N7</f>
        <v>192</v>
      </c>
      <c r="P7" s="33">
        <f>L7/T5</f>
        <v>1.6078838174273857E-2</v>
      </c>
      <c r="Q7" s="33">
        <f>M7/U5</f>
        <v>6.1038220193953226E-2</v>
      </c>
      <c r="R7" s="33">
        <f>N7/V5</f>
        <v>0.16822429906542055</v>
      </c>
      <c r="S7" s="33">
        <f>O7/W5</f>
        <v>4.7976011994002997E-2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21</v>
      </c>
      <c r="E8" s="70">
        <v>39</v>
      </c>
      <c r="F8" s="70">
        <v>15</v>
      </c>
      <c r="G8" s="72">
        <f t="shared" si="1"/>
        <v>75</v>
      </c>
      <c r="H8" s="38">
        <v>18</v>
      </c>
      <c r="I8" s="70">
        <v>43</v>
      </c>
      <c r="J8" s="70">
        <v>18</v>
      </c>
      <c r="K8" s="40">
        <f t="shared" si="2"/>
        <v>79</v>
      </c>
      <c r="L8" s="41">
        <f t="shared" si="0"/>
        <v>39</v>
      </c>
      <c r="M8" s="42">
        <f t="shared" si="0"/>
        <v>82</v>
      </c>
      <c r="N8" s="42">
        <f t="shared" si="0"/>
        <v>33</v>
      </c>
      <c r="O8" s="43">
        <f t="shared" ref="O8:O16" si="3">L8+M8+N8</f>
        <v>154</v>
      </c>
      <c r="P8" s="33">
        <f>L8/T5</f>
        <v>2.0228215767634856E-2</v>
      </c>
      <c r="Q8" s="33">
        <f>M8/U5</f>
        <v>4.6776953793496862E-2</v>
      </c>
      <c r="R8" s="33">
        <f>N8/V5</f>
        <v>0.10280373831775701</v>
      </c>
      <c r="S8" s="33">
        <f>O8/W5</f>
        <v>3.8480759620189903E-2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48</v>
      </c>
      <c r="E9" s="70">
        <v>65</v>
      </c>
      <c r="F9" s="70">
        <v>29</v>
      </c>
      <c r="G9" s="72">
        <f t="shared" si="1"/>
        <v>142</v>
      </c>
      <c r="H9" s="38">
        <v>28</v>
      </c>
      <c r="I9" s="70">
        <v>41</v>
      </c>
      <c r="J9" s="70">
        <v>8</v>
      </c>
      <c r="K9" s="40">
        <f t="shared" si="2"/>
        <v>77</v>
      </c>
      <c r="L9" s="41">
        <f t="shared" si="0"/>
        <v>76</v>
      </c>
      <c r="M9" s="42">
        <f t="shared" si="0"/>
        <v>106</v>
      </c>
      <c r="N9" s="42">
        <f t="shared" si="0"/>
        <v>37</v>
      </c>
      <c r="O9" s="43">
        <f t="shared" si="3"/>
        <v>219</v>
      </c>
      <c r="P9" s="33">
        <f>L9/T5</f>
        <v>3.9419087136929459E-2</v>
      </c>
      <c r="Q9" s="33">
        <f>M9/U5</f>
        <v>6.0467769537934972E-2</v>
      </c>
      <c r="R9" s="33">
        <f>N9/V5</f>
        <v>0.11526479750778816</v>
      </c>
      <c r="S9" s="33">
        <f>O9/W5</f>
        <v>5.4722638680659672E-2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23</v>
      </c>
      <c r="E10" s="70">
        <v>32</v>
      </c>
      <c r="F10" s="70">
        <v>14</v>
      </c>
      <c r="G10" s="72">
        <f t="shared" si="1"/>
        <v>69</v>
      </c>
      <c r="H10" s="38">
        <v>18</v>
      </c>
      <c r="I10" s="70">
        <v>19</v>
      </c>
      <c r="J10" s="70">
        <v>6</v>
      </c>
      <c r="K10" s="40">
        <f t="shared" si="2"/>
        <v>43</v>
      </c>
      <c r="L10" s="41">
        <f t="shared" si="0"/>
        <v>41</v>
      </c>
      <c r="M10" s="42">
        <f t="shared" si="0"/>
        <v>51</v>
      </c>
      <c r="N10" s="42">
        <f t="shared" si="0"/>
        <v>20</v>
      </c>
      <c r="O10" s="43">
        <f t="shared" si="3"/>
        <v>112</v>
      </c>
      <c r="P10" s="33">
        <f>L10/T5</f>
        <v>2.1265560165975105E-2</v>
      </c>
      <c r="Q10" s="33">
        <f>M10/U5</f>
        <v>2.9092983456930975E-2</v>
      </c>
      <c r="R10" s="33">
        <f>N10/V5</f>
        <v>6.2305295950155763E-2</v>
      </c>
      <c r="S10" s="33">
        <f>O10/W5</f>
        <v>2.798600699650175E-2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>
        <v>0</v>
      </c>
      <c r="E11" s="70">
        <v>0</v>
      </c>
      <c r="F11" s="70">
        <v>0</v>
      </c>
      <c r="G11" s="72">
        <f t="shared" si="1"/>
        <v>0</v>
      </c>
      <c r="H11" s="38">
        <v>0</v>
      </c>
      <c r="I11" s="70">
        <v>0</v>
      </c>
      <c r="J11" s="70">
        <v>0</v>
      </c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38</v>
      </c>
      <c r="E12" s="70">
        <v>53</v>
      </c>
      <c r="F12" s="70">
        <v>27</v>
      </c>
      <c r="G12" s="72">
        <f t="shared" si="1"/>
        <v>118</v>
      </c>
      <c r="H12" s="38">
        <v>29</v>
      </c>
      <c r="I12" s="70">
        <v>43</v>
      </c>
      <c r="J12" s="70">
        <v>31</v>
      </c>
      <c r="K12" s="40">
        <f t="shared" si="2"/>
        <v>103</v>
      </c>
      <c r="L12" s="41">
        <f t="shared" si="0"/>
        <v>67</v>
      </c>
      <c r="M12" s="42">
        <f t="shared" si="0"/>
        <v>96</v>
      </c>
      <c r="N12" s="42">
        <f t="shared" si="0"/>
        <v>58</v>
      </c>
      <c r="O12" s="43">
        <f t="shared" si="3"/>
        <v>221</v>
      </c>
      <c r="P12" s="33">
        <f>L12/T5</f>
        <v>3.4751037344398342E-2</v>
      </c>
      <c r="Q12" s="33">
        <f>M12/U5</f>
        <v>5.4763262977752428E-2</v>
      </c>
      <c r="R12" s="33">
        <f>N12/V5</f>
        <v>0.18068535825545171</v>
      </c>
      <c r="S12" s="33">
        <f>O12/W5</f>
        <v>5.5222388805597204E-2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39</v>
      </c>
      <c r="E13" s="70">
        <v>65</v>
      </c>
      <c r="F13" s="70">
        <v>34</v>
      </c>
      <c r="G13" s="72">
        <f t="shared" si="1"/>
        <v>138</v>
      </c>
      <c r="H13" s="38">
        <v>35</v>
      </c>
      <c r="I13" s="70">
        <v>65</v>
      </c>
      <c r="J13" s="70">
        <v>27</v>
      </c>
      <c r="K13" s="40">
        <f t="shared" si="2"/>
        <v>127</v>
      </c>
      <c r="L13" s="41">
        <f t="shared" si="0"/>
        <v>74</v>
      </c>
      <c r="M13" s="42">
        <f t="shared" si="0"/>
        <v>130</v>
      </c>
      <c r="N13" s="42">
        <f t="shared" si="0"/>
        <v>61</v>
      </c>
      <c r="O13" s="43">
        <f t="shared" si="3"/>
        <v>265</v>
      </c>
      <c r="P13" s="33">
        <f>L13/T5</f>
        <v>3.8381742738589214E-2</v>
      </c>
      <c r="Q13" s="33">
        <f>M13/U5</f>
        <v>7.4158585282373068E-2</v>
      </c>
      <c r="R13" s="33">
        <f>N13/V5</f>
        <v>0.19003115264797507</v>
      </c>
      <c r="S13" s="33">
        <f>O13/W5</f>
        <v>6.621689155422289E-2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67</v>
      </c>
      <c r="E14" s="70">
        <v>72</v>
      </c>
      <c r="F14" s="70">
        <v>32</v>
      </c>
      <c r="G14" s="72">
        <f t="shared" si="1"/>
        <v>171</v>
      </c>
      <c r="H14" s="38">
        <v>65</v>
      </c>
      <c r="I14" s="70">
        <v>74</v>
      </c>
      <c r="J14" s="70">
        <v>31</v>
      </c>
      <c r="K14" s="40">
        <f t="shared" si="2"/>
        <v>170</v>
      </c>
      <c r="L14" s="41">
        <f t="shared" si="0"/>
        <v>132</v>
      </c>
      <c r="M14" s="42">
        <f t="shared" si="0"/>
        <v>146</v>
      </c>
      <c r="N14" s="42">
        <f t="shared" si="0"/>
        <v>63</v>
      </c>
      <c r="O14" s="43">
        <f t="shared" si="3"/>
        <v>341</v>
      </c>
      <c r="P14" s="33">
        <f>L14/T5</f>
        <v>6.8464730290456438E-2</v>
      </c>
      <c r="Q14" s="33">
        <f>M14/U5</f>
        <v>8.3285795778665142E-2</v>
      </c>
      <c r="R14" s="33">
        <f>N14/V5</f>
        <v>0.19626168224299065</v>
      </c>
      <c r="S14" s="33">
        <f>O14/W5</f>
        <v>8.5207396301849078E-2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>
        <v>0</v>
      </c>
      <c r="E15" s="70">
        <v>6</v>
      </c>
      <c r="F15" s="70">
        <v>9</v>
      </c>
      <c r="G15" s="72">
        <f t="shared" si="1"/>
        <v>15</v>
      </c>
      <c r="H15" s="38">
        <v>0</v>
      </c>
      <c r="I15" s="70">
        <v>6</v>
      </c>
      <c r="J15" s="70">
        <v>8</v>
      </c>
      <c r="K15" s="40">
        <f t="shared" si="2"/>
        <v>14</v>
      </c>
      <c r="L15" s="41">
        <f t="shared" si="0"/>
        <v>0</v>
      </c>
      <c r="M15" s="42">
        <f t="shared" si="0"/>
        <v>12</v>
      </c>
      <c r="N15" s="42">
        <f t="shared" si="0"/>
        <v>17</v>
      </c>
      <c r="O15" s="43">
        <f t="shared" si="3"/>
        <v>29</v>
      </c>
      <c r="P15" s="33">
        <f>L15/T5</f>
        <v>0</v>
      </c>
      <c r="Q15" s="33">
        <f>M15/U5</f>
        <v>6.8454078722190535E-3</v>
      </c>
      <c r="R15" s="33">
        <f>N15/V5</f>
        <v>5.2959501557632398E-2</v>
      </c>
      <c r="S15" s="33">
        <f>O15/W5</f>
        <v>7.246376811594203E-3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>
        <v>0</v>
      </c>
      <c r="E16" s="49">
        <v>0</v>
      </c>
      <c r="F16" s="49">
        <v>2</v>
      </c>
      <c r="G16" s="73">
        <f t="shared" si="1"/>
        <v>2</v>
      </c>
      <c r="H16" s="48">
        <v>0</v>
      </c>
      <c r="I16" s="49">
        <v>0</v>
      </c>
      <c r="J16" s="49">
        <v>1</v>
      </c>
      <c r="K16" s="50">
        <f t="shared" si="2"/>
        <v>1</v>
      </c>
      <c r="L16" s="51">
        <f t="shared" si="0"/>
        <v>0</v>
      </c>
      <c r="M16" s="52">
        <f t="shared" si="0"/>
        <v>0</v>
      </c>
      <c r="N16" s="52">
        <f t="shared" si="0"/>
        <v>3</v>
      </c>
      <c r="O16" s="53">
        <f t="shared" si="3"/>
        <v>3</v>
      </c>
      <c r="P16" s="33">
        <f>L16/T5</f>
        <v>0</v>
      </c>
      <c r="Q16" s="33">
        <f>M16/U5</f>
        <v>0</v>
      </c>
      <c r="R16" s="33">
        <f>N16/V5</f>
        <v>9.3457943925233638E-3</v>
      </c>
      <c r="S16" s="33">
        <f>O16/W5</f>
        <v>7.4962518740629683E-4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87" t="s">
        <v>35</v>
      </c>
      <c r="B18" s="87"/>
      <c r="C18" s="87"/>
      <c r="D18" s="87"/>
      <c r="E18" s="87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71</v>
      </c>
      <c r="I19" s="60" t="s">
        <v>37</v>
      </c>
      <c r="J19" s="61">
        <f>H19/P19</f>
        <v>0.17191283292978207</v>
      </c>
      <c r="L19" s="88" t="s">
        <v>38</v>
      </c>
      <c r="M19" s="88"/>
      <c r="N19" s="88"/>
      <c r="O19" s="89"/>
      <c r="P19" s="62">
        <f>[2]Гвардейск!$P$74</f>
        <v>413</v>
      </c>
      <c r="Q19" s="56"/>
      <c r="R19" s="56"/>
      <c r="S19" s="56"/>
    </row>
    <row r="20" spans="1:19" s="4" customFormat="1" ht="15.75" x14ac:dyDescent="0.25">
      <c r="A20" s="63" t="s">
        <v>39</v>
      </c>
      <c r="B20" s="87" t="s">
        <v>40</v>
      </c>
      <c r="C20" s="87"/>
      <c r="D20" s="87"/>
      <c r="E20" s="87"/>
      <c r="F20" s="87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>
        <v>17</v>
      </c>
      <c r="L21" s="60" t="s">
        <v>37</v>
      </c>
      <c r="M21" s="65">
        <f>K21/O10</f>
        <v>0.15178571428571427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">
    <tabColor rgb="FFFFFF00"/>
  </sheetPr>
  <dimension ref="A1:W32"/>
  <sheetViews>
    <sheetView topLeftCell="A10" workbookViewId="0">
      <selection activeCell="A34" sqref="A34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1" t="s">
        <v>1</v>
      </c>
      <c r="Q1" s="91"/>
      <c r="R1" s="91"/>
      <c r="S1" s="91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2"/>
      <c r="Q2" s="92"/>
      <c r="R2" s="93"/>
      <c r="S2" s="94"/>
    </row>
    <row r="3" spans="1:23" s="4" customFormat="1" ht="16.5" customHeight="1" thickBot="1" x14ac:dyDescent="0.3">
      <c r="A3" s="95" t="s">
        <v>3</v>
      </c>
      <c r="B3" s="97" t="s">
        <v>4</v>
      </c>
      <c r="C3" s="97" t="s">
        <v>5</v>
      </c>
      <c r="D3" s="100" t="s">
        <v>6</v>
      </c>
      <c r="E3" s="101"/>
      <c r="F3" s="101"/>
      <c r="G3" s="102"/>
      <c r="H3" s="100" t="s">
        <v>7</v>
      </c>
      <c r="I3" s="101"/>
      <c r="J3" s="101"/>
      <c r="K3" s="102"/>
      <c r="L3" s="100" t="s">
        <v>8</v>
      </c>
      <c r="M3" s="101"/>
      <c r="N3" s="101"/>
      <c r="O3" s="102"/>
      <c r="P3" s="103" t="s">
        <v>9</v>
      </c>
      <c r="Q3" s="104"/>
      <c r="R3" s="104"/>
      <c r="S3" s="105"/>
      <c r="T3" s="85" t="s">
        <v>10</v>
      </c>
      <c r="U3" s="86"/>
      <c r="V3" s="86"/>
      <c r="W3" s="3"/>
    </row>
    <row r="4" spans="1:23" s="4" customFormat="1" ht="32.25" thickBot="1" x14ac:dyDescent="0.3">
      <c r="A4" s="96"/>
      <c r="B4" s="98"/>
      <c r="C4" s="99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'[1]МСЧ МВД'!$E$7</f>
        <v>0</v>
      </c>
      <c r="U5" s="23">
        <f>'[1]МСЧ МВД'!$E$8</f>
        <v>0</v>
      </c>
      <c r="V5" s="23">
        <f>'[1]МСЧ МВД'!$E$9</f>
        <v>0</v>
      </c>
      <c r="W5" s="23">
        <f>SUM(T5:V5)</f>
        <v>0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/>
      <c r="F6" s="69"/>
      <c r="G6" s="71">
        <f>D6+E6+F6</f>
        <v>0</v>
      </c>
      <c r="H6" s="27"/>
      <c r="I6" s="69"/>
      <c r="J6" s="69"/>
      <c r="K6" s="29">
        <f>H6+I6+J6</f>
        <v>0</v>
      </c>
      <c r="L6" s="30">
        <f t="shared" ref="L6:N16" si="0">D6+H6</f>
        <v>0</v>
      </c>
      <c r="M6" s="31">
        <f t="shared" si="0"/>
        <v>0</v>
      </c>
      <c r="N6" s="31">
        <f t="shared" si="0"/>
        <v>0</v>
      </c>
      <c r="O6" s="32">
        <f>L6+M6+N6</f>
        <v>0</v>
      </c>
      <c r="P6" s="33" t="e">
        <f>L6/T5</f>
        <v>#DIV/0!</v>
      </c>
      <c r="Q6" s="33" t="e">
        <f>M6/U5</f>
        <v>#DIV/0!</v>
      </c>
      <c r="R6" s="33" t="e">
        <f>N6/V5</f>
        <v>#DIV/0!</v>
      </c>
      <c r="S6" s="33" t="e">
        <f>O6/W5</f>
        <v>#DIV/0!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/>
      <c r="F7" s="70"/>
      <c r="G7" s="72">
        <f t="shared" ref="G7:G16" si="1">D7+E7+F7</f>
        <v>0</v>
      </c>
      <c r="H7" s="38"/>
      <c r="I7" s="70"/>
      <c r="J7" s="70"/>
      <c r="K7" s="40">
        <f t="shared" ref="K7:K16" si="2">H7+I7+J7</f>
        <v>0</v>
      </c>
      <c r="L7" s="41">
        <f t="shared" si="0"/>
        <v>0</v>
      </c>
      <c r="M7" s="42">
        <f t="shared" si="0"/>
        <v>0</v>
      </c>
      <c r="N7" s="42">
        <f t="shared" si="0"/>
        <v>0</v>
      </c>
      <c r="O7" s="43">
        <f>L7+M7+N7</f>
        <v>0</v>
      </c>
      <c r="P7" s="33" t="e">
        <f>L7/T5</f>
        <v>#DIV/0!</v>
      </c>
      <c r="Q7" s="33" t="e">
        <f>M7/U5</f>
        <v>#DIV/0!</v>
      </c>
      <c r="R7" s="33" t="e">
        <f>N7/V5</f>
        <v>#DIV/0!</v>
      </c>
      <c r="S7" s="33" t="e">
        <f>O7/W5</f>
        <v>#DIV/0!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/>
      <c r="E8" s="70"/>
      <c r="F8" s="70"/>
      <c r="G8" s="72">
        <f t="shared" si="1"/>
        <v>0</v>
      </c>
      <c r="H8" s="38"/>
      <c r="I8" s="70"/>
      <c r="J8" s="70"/>
      <c r="K8" s="40">
        <f t="shared" si="2"/>
        <v>0</v>
      </c>
      <c r="L8" s="41">
        <f t="shared" si="0"/>
        <v>0</v>
      </c>
      <c r="M8" s="42">
        <f t="shared" si="0"/>
        <v>0</v>
      </c>
      <c r="N8" s="42">
        <f t="shared" si="0"/>
        <v>0</v>
      </c>
      <c r="O8" s="43">
        <f t="shared" ref="O8:O16" si="3">L8+M8+N8</f>
        <v>0</v>
      </c>
      <c r="P8" s="33" t="e">
        <f>L8/T5</f>
        <v>#DIV/0!</v>
      </c>
      <c r="Q8" s="33" t="e">
        <f>M8/U5</f>
        <v>#DIV/0!</v>
      </c>
      <c r="R8" s="33" t="e">
        <f>N8/V5</f>
        <v>#DIV/0!</v>
      </c>
      <c r="S8" s="33" t="e">
        <f>O8/W5</f>
        <v>#DIV/0!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/>
      <c r="E9" s="70"/>
      <c r="F9" s="70"/>
      <c r="G9" s="72">
        <f t="shared" si="1"/>
        <v>0</v>
      </c>
      <c r="H9" s="38"/>
      <c r="I9" s="70"/>
      <c r="J9" s="70"/>
      <c r="K9" s="40">
        <f t="shared" si="2"/>
        <v>0</v>
      </c>
      <c r="L9" s="41">
        <f t="shared" si="0"/>
        <v>0</v>
      </c>
      <c r="M9" s="42">
        <f t="shared" si="0"/>
        <v>0</v>
      </c>
      <c r="N9" s="42">
        <f t="shared" si="0"/>
        <v>0</v>
      </c>
      <c r="O9" s="43">
        <f t="shared" si="3"/>
        <v>0</v>
      </c>
      <c r="P9" s="33" t="e">
        <f>L9/T5</f>
        <v>#DIV/0!</v>
      </c>
      <c r="Q9" s="33" t="e">
        <f>M9/U5</f>
        <v>#DIV/0!</v>
      </c>
      <c r="R9" s="33" t="e">
        <f>N9/V5</f>
        <v>#DIV/0!</v>
      </c>
      <c r="S9" s="33" t="e">
        <f>O9/W5</f>
        <v>#DIV/0!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/>
      <c r="F10" s="70"/>
      <c r="G10" s="72">
        <f t="shared" si="1"/>
        <v>0</v>
      </c>
      <c r="H10" s="38"/>
      <c r="I10" s="70"/>
      <c r="J10" s="70"/>
      <c r="K10" s="40">
        <f t="shared" si="2"/>
        <v>0</v>
      </c>
      <c r="L10" s="41">
        <f t="shared" si="0"/>
        <v>0</v>
      </c>
      <c r="M10" s="42">
        <f t="shared" si="0"/>
        <v>0</v>
      </c>
      <c r="N10" s="42">
        <f t="shared" si="0"/>
        <v>0</v>
      </c>
      <c r="O10" s="43">
        <f t="shared" si="3"/>
        <v>0</v>
      </c>
      <c r="P10" s="33" t="e">
        <f>L10/T5</f>
        <v>#DIV/0!</v>
      </c>
      <c r="Q10" s="33" t="e">
        <f>M10/U5</f>
        <v>#DIV/0!</v>
      </c>
      <c r="R10" s="33" t="e">
        <f>N10/V5</f>
        <v>#DIV/0!</v>
      </c>
      <c r="S10" s="33" t="e">
        <f>O10/W5</f>
        <v>#DIV/0!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 t="e">
        <f>L11/T5</f>
        <v>#DIV/0!</v>
      </c>
      <c r="Q11" s="33" t="e">
        <f>M11/U5</f>
        <v>#DIV/0!</v>
      </c>
      <c r="R11" s="33" t="e">
        <f>N11/V5</f>
        <v>#DIV/0!</v>
      </c>
      <c r="S11" s="33" t="e">
        <f>O11/W5</f>
        <v>#DIV/0!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/>
      <c r="E12" s="70"/>
      <c r="F12" s="70"/>
      <c r="G12" s="72">
        <f t="shared" si="1"/>
        <v>0</v>
      </c>
      <c r="H12" s="38"/>
      <c r="I12" s="70"/>
      <c r="J12" s="70"/>
      <c r="K12" s="40">
        <f t="shared" si="2"/>
        <v>0</v>
      </c>
      <c r="L12" s="41">
        <f t="shared" si="0"/>
        <v>0</v>
      </c>
      <c r="M12" s="42">
        <f t="shared" si="0"/>
        <v>0</v>
      </c>
      <c r="N12" s="42">
        <f t="shared" si="0"/>
        <v>0</v>
      </c>
      <c r="O12" s="43">
        <f t="shared" si="3"/>
        <v>0</v>
      </c>
      <c r="P12" s="33" t="e">
        <f>L12/T5</f>
        <v>#DIV/0!</v>
      </c>
      <c r="Q12" s="33" t="e">
        <f>M12/U5</f>
        <v>#DIV/0!</v>
      </c>
      <c r="R12" s="33" t="e">
        <f>N12/V5</f>
        <v>#DIV/0!</v>
      </c>
      <c r="S12" s="33" t="e">
        <f>O12/W5</f>
        <v>#DIV/0!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/>
      <c r="E13" s="70"/>
      <c r="F13" s="70"/>
      <c r="G13" s="72">
        <f t="shared" si="1"/>
        <v>0</v>
      </c>
      <c r="H13" s="38"/>
      <c r="I13" s="70"/>
      <c r="J13" s="70"/>
      <c r="K13" s="40">
        <f t="shared" si="2"/>
        <v>0</v>
      </c>
      <c r="L13" s="41">
        <f t="shared" si="0"/>
        <v>0</v>
      </c>
      <c r="M13" s="42">
        <f t="shared" si="0"/>
        <v>0</v>
      </c>
      <c r="N13" s="42">
        <f t="shared" si="0"/>
        <v>0</v>
      </c>
      <c r="O13" s="43">
        <f t="shared" si="3"/>
        <v>0</v>
      </c>
      <c r="P13" s="33" t="e">
        <f>L13/T5</f>
        <v>#DIV/0!</v>
      </c>
      <c r="Q13" s="33" t="e">
        <f>M13/U5</f>
        <v>#DIV/0!</v>
      </c>
      <c r="R13" s="33" t="e">
        <f>N13/V5</f>
        <v>#DIV/0!</v>
      </c>
      <c r="S13" s="33" t="e">
        <f>O13/W5</f>
        <v>#DIV/0!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72">
        <f t="shared" si="1"/>
        <v>0</v>
      </c>
      <c r="H14" s="38"/>
      <c r="I14" s="70"/>
      <c r="J14" s="70"/>
      <c r="K14" s="40">
        <f t="shared" si="2"/>
        <v>0</v>
      </c>
      <c r="L14" s="41">
        <f t="shared" si="0"/>
        <v>0</v>
      </c>
      <c r="M14" s="42">
        <f t="shared" si="0"/>
        <v>0</v>
      </c>
      <c r="N14" s="42">
        <f t="shared" si="0"/>
        <v>0</v>
      </c>
      <c r="O14" s="43">
        <f t="shared" si="3"/>
        <v>0</v>
      </c>
      <c r="P14" s="33" t="e">
        <f>L14/T5</f>
        <v>#DIV/0!</v>
      </c>
      <c r="Q14" s="33" t="e">
        <f>M14/U5</f>
        <v>#DIV/0!</v>
      </c>
      <c r="R14" s="33" t="e">
        <f>N14/V5</f>
        <v>#DIV/0!</v>
      </c>
      <c r="S14" s="33" t="e">
        <f>O14/W5</f>
        <v>#DIV/0!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/>
      <c r="F15" s="70"/>
      <c r="G15" s="72">
        <f t="shared" si="1"/>
        <v>0</v>
      </c>
      <c r="H15" s="38"/>
      <c r="I15" s="70"/>
      <c r="J15" s="70"/>
      <c r="K15" s="40">
        <f t="shared" si="2"/>
        <v>0</v>
      </c>
      <c r="L15" s="41">
        <f t="shared" si="0"/>
        <v>0</v>
      </c>
      <c r="M15" s="42">
        <f t="shared" si="0"/>
        <v>0</v>
      </c>
      <c r="N15" s="42">
        <f t="shared" si="0"/>
        <v>0</v>
      </c>
      <c r="O15" s="43">
        <f t="shared" si="3"/>
        <v>0</v>
      </c>
      <c r="P15" s="33" t="e">
        <f>L15/T5</f>
        <v>#DIV/0!</v>
      </c>
      <c r="Q15" s="33" t="e">
        <f>M15/U5</f>
        <v>#DIV/0!</v>
      </c>
      <c r="R15" s="33" t="e">
        <f>N15/V5</f>
        <v>#DIV/0!</v>
      </c>
      <c r="S15" s="33" t="e">
        <f>O15/W5</f>
        <v>#DIV/0!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 t="e">
        <f>L16/T5</f>
        <v>#DIV/0!</v>
      </c>
      <c r="Q16" s="33" t="e">
        <f>M16/U5</f>
        <v>#DIV/0!</v>
      </c>
      <c r="R16" s="33" t="e">
        <f>N16/V5</f>
        <v>#DIV/0!</v>
      </c>
      <c r="S16" s="33" t="e">
        <f>O16/W5</f>
        <v>#DIV/0!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87" t="s">
        <v>35</v>
      </c>
      <c r="B18" s="87"/>
      <c r="C18" s="87"/>
      <c r="D18" s="87"/>
      <c r="E18" s="87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 t="e">
        <f>H19/P19</f>
        <v>#DIV/0!</v>
      </c>
      <c r="L19" s="88" t="s">
        <v>38</v>
      </c>
      <c r="M19" s="88"/>
      <c r="N19" s="88"/>
      <c r="O19" s="89"/>
      <c r="P19" s="62">
        <f>'[2]МСЧ МВД'!$P$74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87" t="s">
        <v>40</v>
      </c>
      <c r="C20" s="87"/>
      <c r="D20" s="87"/>
      <c r="E20" s="87"/>
      <c r="F20" s="87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2">
    <tabColor rgb="FFFFFF00"/>
  </sheetPr>
  <dimension ref="A1:W32"/>
  <sheetViews>
    <sheetView topLeftCell="A7" workbookViewId="0">
      <selection activeCell="P20" sqref="P20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1" t="s">
        <v>1</v>
      </c>
      <c r="Q1" s="91"/>
      <c r="R1" s="91"/>
      <c r="S1" s="91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2"/>
      <c r="Q2" s="92"/>
      <c r="R2" s="93"/>
      <c r="S2" s="94"/>
    </row>
    <row r="3" spans="1:23" s="4" customFormat="1" ht="16.5" customHeight="1" thickBot="1" x14ac:dyDescent="0.3">
      <c r="A3" s="95" t="s">
        <v>3</v>
      </c>
      <c r="B3" s="97" t="s">
        <v>4</v>
      </c>
      <c r="C3" s="97" t="s">
        <v>5</v>
      </c>
      <c r="D3" s="100" t="s">
        <v>6</v>
      </c>
      <c r="E3" s="101"/>
      <c r="F3" s="101"/>
      <c r="G3" s="102"/>
      <c r="H3" s="100" t="s">
        <v>7</v>
      </c>
      <c r="I3" s="101"/>
      <c r="J3" s="101"/>
      <c r="K3" s="102"/>
      <c r="L3" s="100" t="s">
        <v>8</v>
      </c>
      <c r="M3" s="101"/>
      <c r="N3" s="101"/>
      <c r="O3" s="102"/>
      <c r="P3" s="103" t="s">
        <v>9</v>
      </c>
      <c r="Q3" s="104"/>
      <c r="R3" s="104"/>
      <c r="S3" s="105"/>
      <c r="T3" s="85" t="s">
        <v>10</v>
      </c>
      <c r="U3" s="86"/>
      <c r="V3" s="86"/>
      <c r="W3" s="3"/>
    </row>
    <row r="4" spans="1:23" s="4" customFormat="1" ht="32.25" thickBot="1" x14ac:dyDescent="0.3">
      <c r="A4" s="96"/>
      <c r="B4" s="98"/>
      <c r="C4" s="99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[1]БФУ!$E$7</f>
        <v>216</v>
      </c>
      <c r="U5" s="23">
        <f>[1]БФУ!$E$8</f>
        <v>0</v>
      </c>
      <c r="V5" s="23">
        <f>[1]БФУ!$E$9</f>
        <v>0</v>
      </c>
      <c r="W5" s="23">
        <f>SUM(T5:V5)</f>
        <v>216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/>
      <c r="F6" s="69"/>
      <c r="G6" s="71">
        <f>D6+E6+F6</f>
        <v>0</v>
      </c>
      <c r="H6" s="27">
        <v>5</v>
      </c>
      <c r="I6" s="69"/>
      <c r="J6" s="69"/>
      <c r="K6" s="29">
        <f>H6+I6+J6</f>
        <v>5</v>
      </c>
      <c r="L6" s="30">
        <f t="shared" ref="L6:N16" si="0">D6+H6</f>
        <v>5</v>
      </c>
      <c r="M6" s="31">
        <f t="shared" si="0"/>
        <v>0</v>
      </c>
      <c r="N6" s="31">
        <f t="shared" si="0"/>
        <v>0</v>
      </c>
      <c r="O6" s="32">
        <f>L6+M6+N6</f>
        <v>5</v>
      </c>
      <c r="P6" s="33">
        <f>L6/T5</f>
        <v>2.3148148148148147E-2</v>
      </c>
      <c r="Q6" s="33" t="e">
        <f>M6/U5</f>
        <v>#DIV/0!</v>
      </c>
      <c r="R6" s="33" t="e">
        <f>N6/V5</f>
        <v>#DIV/0!</v>
      </c>
      <c r="S6" s="33">
        <f>O6/W5</f>
        <v>2.3148148148148147E-2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/>
      <c r="F7" s="70"/>
      <c r="G7" s="72">
        <f t="shared" ref="G7:G16" si="1">D7+E7+F7</f>
        <v>0</v>
      </c>
      <c r="H7" s="38"/>
      <c r="I7" s="70"/>
      <c r="J7" s="70"/>
      <c r="K7" s="40">
        <f t="shared" ref="K7:K16" si="2">H7+I7+J7</f>
        <v>0</v>
      </c>
      <c r="L7" s="41">
        <f t="shared" si="0"/>
        <v>0</v>
      </c>
      <c r="M7" s="42">
        <f t="shared" si="0"/>
        <v>0</v>
      </c>
      <c r="N7" s="42">
        <f t="shared" si="0"/>
        <v>0</v>
      </c>
      <c r="O7" s="43">
        <f>L7+M7+N7</f>
        <v>0</v>
      </c>
      <c r="P7" s="33">
        <f>L7/T5</f>
        <v>0</v>
      </c>
      <c r="Q7" s="33" t="e">
        <f>M7/U5</f>
        <v>#DIV/0!</v>
      </c>
      <c r="R7" s="33" t="e">
        <f>N7/V5</f>
        <v>#DIV/0!</v>
      </c>
      <c r="S7" s="33">
        <f>O7/W5</f>
        <v>0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1</v>
      </c>
      <c r="E8" s="70"/>
      <c r="F8" s="70"/>
      <c r="G8" s="72">
        <f t="shared" si="1"/>
        <v>1</v>
      </c>
      <c r="H8" s="38">
        <v>4</v>
      </c>
      <c r="I8" s="70"/>
      <c r="J8" s="70"/>
      <c r="K8" s="40">
        <f t="shared" si="2"/>
        <v>4</v>
      </c>
      <c r="L8" s="41">
        <f t="shared" si="0"/>
        <v>5</v>
      </c>
      <c r="M8" s="42">
        <f t="shared" si="0"/>
        <v>0</v>
      </c>
      <c r="N8" s="42">
        <f t="shared" si="0"/>
        <v>0</v>
      </c>
      <c r="O8" s="43">
        <f t="shared" ref="O8:O16" si="3">L8+M8+N8</f>
        <v>5</v>
      </c>
      <c r="P8" s="33">
        <f>L8/T5</f>
        <v>2.3148148148148147E-2</v>
      </c>
      <c r="Q8" s="33" t="e">
        <f>M8/U5</f>
        <v>#DIV/0!</v>
      </c>
      <c r="R8" s="33" t="e">
        <f>N8/V5</f>
        <v>#DIV/0!</v>
      </c>
      <c r="S8" s="33">
        <f>O8/W5</f>
        <v>2.3148148148148147E-2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11</v>
      </c>
      <c r="E9" s="70"/>
      <c r="F9" s="70"/>
      <c r="G9" s="72">
        <f t="shared" si="1"/>
        <v>11</v>
      </c>
      <c r="H9" s="38">
        <v>17</v>
      </c>
      <c r="I9" s="70"/>
      <c r="J9" s="70"/>
      <c r="K9" s="40">
        <f t="shared" si="2"/>
        <v>17</v>
      </c>
      <c r="L9" s="41">
        <f t="shared" si="0"/>
        <v>28</v>
      </c>
      <c r="M9" s="42">
        <f t="shared" si="0"/>
        <v>0</v>
      </c>
      <c r="N9" s="42">
        <f t="shared" si="0"/>
        <v>0</v>
      </c>
      <c r="O9" s="43">
        <f t="shared" si="3"/>
        <v>28</v>
      </c>
      <c r="P9" s="33">
        <f>L9/T5</f>
        <v>0.12962962962962962</v>
      </c>
      <c r="Q9" s="33" t="e">
        <f>M9/U5</f>
        <v>#DIV/0!</v>
      </c>
      <c r="R9" s="33" t="e">
        <f>N9/V5</f>
        <v>#DIV/0!</v>
      </c>
      <c r="S9" s="33">
        <f>O9/W5</f>
        <v>0.12962962962962962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/>
      <c r="F10" s="70"/>
      <c r="G10" s="72">
        <f t="shared" si="1"/>
        <v>0</v>
      </c>
      <c r="H10" s="38"/>
      <c r="I10" s="70"/>
      <c r="J10" s="70"/>
      <c r="K10" s="40">
        <f t="shared" si="2"/>
        <v>0</v>
      </c>
      <c r="L10" s="41">
        <f t="shared" si="0"/>
        <v>0</v>
      </c>
      <c r="M10" s="42">
        <f t="shared" si="0"/>
        <v>0</v>
      </c>
      <c r="N10" s="42">
        <f t="shared" si="0"/>
        <v>0</v>
      </c>
      <c r="O10" s="43">
        <f t="shared" si="3"/>
        <v>0</v>
      </c>
      <c r="P10" s="33">
        <f>L10/T5</f>
        <v>0</v>
      </c>
      <c r="Q10" s="33" t="e">
        <f>M10/U5</f>
        <v>#DIV/0!</v>
      </c>
      <c r="R10" s="33" t="e">
        <f>N10/V5</f>
        <v>#DIV/0!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 t="e">
        <f>M11/U5</f>
        <v>#DIV/0!</v>
      </c>
      <c r="R11" s="33" t="e">
        <f>N11/V5</f>
        <v>#DIV/0!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/>
      <c r="E12" s="70"/>
      <c r="F12" s="70"/>
      <c r="G12" s="72">
        <f t="shared" si="1"/>
        <v>0</v>
      </c>
      <c r="H12" s="38">
        <v>8</v>
      </c>
      <c r="I12" s="70"/>
      <c r="J12" s="70"/>
      <c r="K12" s="40">
        <f t="shared" si="2"/>
        <v>8</v>
      </c>
      <c r="L12" s="41">
        <f t="shared" si="0"/>
        <v>8</v>
      </c>
      <c r="M12" s="42">
        <f t="shared" si="0"/>
        <v>0</v>
      </c>
      <c r="N12" s="42">
        <f t="shared" si="0"/>
        <v>0</v>
      </c>
      <c r="O12" s="43">
        <f t="shared" si="3"/>
        <v>8</v>
      </c>
      <c r="P12" s="33">
        <f>L12/T5</f>
        <v>3.7037037037037035E-2</v>
      </c>
      <c r="Q12" s="33" t="e">
        <f>M12/U5</f>
        <v>#DIV/0!</v>
      </c>
      <c r="R12" s="33" t="e">
        <f>N12/V5</f>
        <v>#DIV/0!</v>
      </c>
      <c r="S12" s="33">
        <f>O12/W5</f>
        <v>3.7037037037037035E-2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4</v>
      </c>
      <c r="E13" s="70"/>
      <c r="F13" s="70"/>
      <c r="G13" s="72">
        <f t="shared" si="1"/>
        <v>4</v>
      </c>
      <c r="H13" s="38">
        <v>15</v>
      </c>
      <c r="I13" s="70"/>
      <c r="J13" s="70"/>
      <c r="K13" s="40">
        <f t="shared" si="2"/>
        <v>15</v>
      </c>
      <c r="L13" s="41">
        <f t="shared" si="0"/>
        <v>19</v>
      </c>
      <c r="M13" s="42">
        <f t="shared" si="0"/>
        <v>0</v>
      </c>
      <c r="N13" s="42">
        <f t="shared" si="0"/>
        <v>0</v>
      </c>
      <c r="O13" s="43">
        <f t="shared" si="3"/>
        <v>19</v>
      </c>
      <c r="P13" s="33">
        <f>L13/T5</f>
        <v>8.7962962962962965E-2</v>
      </c>
      <c r="Q13" s="33" t="e">
        <f>M13/U5</f>
        <v>#DIV/0!</v>
      </c>
      <c r="R13" s="33" t="e">
        <f>N13/V5</f>
        <v>#DIV/0!</v>
      </c>
      <c r="S13" s="33">
        <f>O13/W5</f>
        <v>8.7962962962962965E-2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72">
        <f t="shared" si="1"/>
        <v>0</v>
      </c>
      <c r="H14" s="38">
        <v>3</v>
      </c>
      <c r="I14" s="70"/>
      <c r="J14" s="70"/>
      <c r="K14" s="40">
        <f t="shared" si="2"/>
        <v>3</v>
      </c>
      <c r="L14" s="41">
        <f t="shared" si="0"/>
        <v>3</v>
      </c>
      <c r="M14" s="42">
        <f t="shared" si="0"/>
        <v>0</v>
      </c>
      <c r="N14" s="42">
        <f t="shared" si="0"/>
        <v>0</v>
      </c>
      <c r="O14" s="43">
        <f t="shared" si="3"/>
        <v>3</v>
      </c>
      <c r="P14" s="33">
        <f>L14/T5</f>
        <v>1.3888888888888888E-2</v>
      </c>
      <c r="Q14" s="33" t="e">
        <f>M14/U5</f>
        <v>#DIV/0!</v>
      </c>
      <c r="R14" s="33" t="e">
        <f>N14/V5</f>
        <v>#DIV/0!</v>
      </c>
      <c r="S14" s="33">
        <f>O14/W5</f>
        <v>1.3888888888888888E-2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/>
      <c r="F15" s="70"/>
      <c r="G15" s="72">
        <f t="shared" si="1"/>
        <v>0</v>
      </c>
      <c r="H15" s="38"/>
      <c r="I15" s="70"/>
      <c r="J15" s="70"/>
      <c r="K15" s="40">
        <f t="shared" si="2"/>
        <v>0</v>
      </c>
      <c r="L15" s="41">
        <f t="shared" si="0"/>
        <v>0</v>
      </c>
      <c r="M15" s="42">
        <f t="shared" si="0"/>
        <v>0</v>
      </c>
      <c r="N15" s="42">
        <f t="shared" si="0"/>
        <v>0</v>
      </c>
      <c r="O15" s="43">
        <f t="shared" si="3"/>
        <v>0</v>
      </c>
      <c r="P15" s="33">
        <f>L15/T5</f>
        <v>0</v>
      </c>
      <c r="Q15" s="33" t="e">
        <f>M15/U5</f>
        <v>#DIV/0!</v>
      </c>
      <c r="R15" s="33" t="e">
        <f>N15/V5</f>
        <v>#DIV/0!</v>
      </c>
      <c r="S15" s="33">
        <f>O15/W5</f>
        <v>0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 t="e">
        <f>M16/U5</f>
        <v>#DIV/0!</v>
      </c>
      <c r="R16" s="33" t="e">
        <f>N16/V5</f>
        <v>#DIV/0!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87" t="s">
        <v>35</v>
      </c>
      <c r="B18" s="87"/>
      <c r="C18" s="87"/>
      <c r="D18" s="87"/>
      <c r="E18" s="87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79</v>
      </c>
      <c r="I19" s="60" t="s">
        <v>37</v>
      </c>
      <c r="J19" s="61" t="e">
        <f>H19/P19</f>
        <v>#DIV/0!</v>
      </c>
      <c r="L19" s="88" t="s">
        <v>38</v>
      </c>
      <c r="M19" s="88"/>
      <c r="N19" s="88"/>
      <c r="O19" s="89"/>
      <c r="P19" s="62">
        <f>[2]БФУ!$P$74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87" t="s">
        <v>40</v>
      </c>
      <c r="C20" s="87"/>
      <c r="D20" s="87"/>
      <c r="E20" s="87"/>
      <c r="F20" s="87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3">
    <tabColor rgb="FFFFFF00"/>
  </sheetPr>
  <dimension ref="A1:W32"/>
  <sheetViews>
    <sheetView topLeftCell="A4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1" t="s">
        <v>1</v>
      </c>
      <c r="Q1" s="91"/>
      <c r="R1" s="91"/>
      <c r="S1" s="91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2"/>
      <c r="Q2" s="92"/>
      <c r="R2" s="93"/>
      <c r="S2" s="94"/>
    </row>
    <row r="3" spans="1:23" s="4" customFormat="1" ht="16.5" customHeight="1" thickBot="1" x14ac:dyDescent="0.3">
      <c r="A3" s="95" t="s">
        <v>3</v>
      </c>
      <c r="B3" s="97" t="s">
        <v>4</v>
      </c>
      <c r="C3" s="97" t="s">
        <v>5</v>
      </c>
      <c r="D3" s="100" t="s">
        <v>6</v>
      </c>
      <c r="E3" s="101"/>
      <c r="F3" s="101"/>
      <c r="G3" s="102"/>
      <c r="H3" s="100" t="s">
        <v>7</v>
      </c>
      <c r="I3" s="101"/>
      <c r="J3" s="101"/>
      <c r="K3" s="102"/>
      <c r="L3" s="100" t="s">
        <v>8</v>
      </c>
      <c r="M3" s="101"/>
      <c r="N3" s="101"/>
      <c r="O3" s="102"/>
      <c r="P3" s="103" t="s">
        <v>9</v>
      </c>
      <c r="Q3" s="104"/>
      <c r="R3" s="104"/>
      <c r="S3" s="105"/>
      <c r="T3" s="85" t="s">
        <v>10</v>
      </c>
      <c r="U3" s="86"/>
      <c r="V3" s="86"/>
      <c r="W3" s="3"/>
    </row>
    <row r="4" spans="1:23" s="4" customFormat="1" ht="32.25" thickBot="1" x14ac:dyDescent="0.3">
      <c r="A4" s="96"/>
      <c r="B4" s="98"/>
      <c r="C4" s="99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[1]ЦГКБ!$E$7</f>
        <v>5566</v>
      </c>
      <c r="U5" s="23">
        <f>[1]ЦГКБ!$E$8</f>
        <v>6231</v>
      </c>
      <c r="V5" s="23">
        <f>[1]ЦГКБ!$E$9</f>
        <v>4736</v>
      </c>
      <c r="W5" s="23">
        <f>SUM(T5:V5)</f>
        <v>16533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1</v>
      </c>
      <c r="E6" s="69">
        <v>1</v>
      </c>
      <c r="F6" s="69"/>
      <c r="G6" s="71">
        <f>D6+E6+F6</f>
        <v>2</v>
      </c>
      <c r="H6" s="27"/>
      <c r="I6" s="69"/>
      <c r="J6" s="69"/>
      <c r="K6" s="29">
        <f>H6+I6+J6</f>
        <v>0</v>
      </c>
      <c r="L6" s="30">
        <f t="shared" ref="L6:N16" si="0">D6+H6</f>
        <v>1</v>
      </c>
      <c r="M6" s="31">
        <f t="shared" si="0"/>
        <v>1</v>
      </c>
      <c r="N6" s="31">
        <f t="shared" si="0"/>
        <v>0</v>
      </c>
      <c r="O6" s="32">
        <f>L6+M6+N6</f>
        <v>2</v>
      </c>
      <c r="P6" s="33">
        <f>L6/T5</f>
        <v>1.7966223499820338E-4</v>
      </c>
      <c r="Q6" s="33">
        <f>M6/U5</f>
        <v>1.6048788316482104E-4</v>
      </c>
      <c r="R6" s="33">
        <f>N6/V5</f>
        <v>0</v>
      </c>
      <c r="S6" s="33">
        <f>O6/W5</f>
        <v>1.2097018085042038E-4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>
        <v>3</v>
      </c>
      <c r="F7" s="70">
        <v>2</v>
      </c>
      <c r="G7" s="72">
        <f t="shared" ref="G7:G16" si="1">D7+E7+F7</f>
        <v>5</v>
      </c>
      <c r="H7" s="38"/>
      <c r="I7" s="70">
        <v>2</v>
      </c>
      <c r="J7" s="70">
        <v>5</v>
      </c>
      <c r="K7" s="40">
        <f t="shared" ref="K7:K16" si="2">H7+I7+J7</f>
        <v>7</v>
      </c>
      <c r="L7" s="41">
        <f t="shared" si="0"/>
        <v>0</v>
      </c>
      <c r="M7" s="42">
        <f t="shared" si="0"/>
        <v>5</v>
      </c>
      <c r="N7" s="42">
        <f t="shared" si="0"/>
        <v>7</v>
      </c>
      <c r="O7" s="43">
        <f>L7+M7+N7</f>
        <v>12</v>
      </c>
      <c r="P7" s="33">
        <f>L7/T5</f>
        <v>0</v>
      </c>
      <c r="Q7" s="33">
        <f>M7/U5</f>
        <v>8.0243941582410524E-4</v>
      </c>
      <c r="R7" s="33">
        <f>N7/V5</f>
        <v>1.4780405405405406E-3</v>
      </c>
      <c r="S7" s="33">
        <f>O7/W5</f>
        <v>7.2582108510252223E-4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/>
      <c r="E8" s="70"/>
      <c r="F8" s="70"/>
      <c r="G8" s="72">
        <f t="shared" si="1"/>
        <v>0</v>
      </c>
      <c r="H8" s="38"/>
      <c r="I8" s="70"/>
      <c r="J8" s="70"/>
      <c r="K8" s="40">
        <f t="shared" si="2"/>
        <v>0</v>
      </c>
      <c r="L8" s="41">
        <f t="shared" si="0"/>
        <v>0</v>
      </c>
      <c r="M8" s="42">
        <f t="shared" si="0"/>
        <v>0</v>
      </c>
      <c r="N8" s="42">
        <f t="shared" si="0"/>
        <v>0</v>
      </c>
      <c r="O8" s="43">
        <f t="shared" ref="O8:O16" si="3">L8+M8+N8</f>
        <v>0</v>
      </c>
      <c r="P8" s="33">
        <f>L8/T5</f>
        <v>0</v>
      </c>
      <c r="Q8" s="33">
        <f>M8/U5</f>
        <v>0</v>
      </c>
      <c r="R8" s="33">
        <f>N8/V5</f>
        <v>0</v>
      </c>
      <c r="S8" s="33">
        <f>O8/W5</f>
        <v>0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40</v>
      </c>
      <c r="E9" s="70">
        <v>33</v>
      </c>
      <c r="F9" s="70">
        <v>2</v>
      </c>
      <c r="G9" s="72">
        <f t="shared" si="1"/>
        <v>75</v>
      </c>
      <c r="H9" s="38">
        <v>6</v>
      </c>
      <c r="I9" s="70">
        <v>2</v>
      </c>
      <c r="J9" s="70"/>
      <c r="K9" s="40">
        <f t="shared" si="2"/>
        <v>8</v>
      </c>
      <c r="L9" s="41">
        <f t="shared" si="0"/>
        <v>46</v>
      </c>
      <c r="M9" s="42">
        <f t="shared" si="0"/>
        <v>35</v>
      </c>
      <c r="N9" s="42">
        <f t="shared" si="0"/>
        <v>2</v>
      </c>
      <c r="O9" s="43">
        <f t="shared" si="3"/>
        <v>83</v>
      </c>
      <c r="P9" s="33">
        <f>L9/T5</f>
        <v>8.2644628099173556E-3</v>
      </c>
      <c r="Q9" s="33">
        <f>M9/U5</f>
        <v>5.6170759107687374E-3</v>
      </c>
      <c r="R9" s="33">
        <f>N9/V5</f>
        <v>4.2229729729729732E-4</v>
      </c>
      <c r="S9" s="33">
        <f>O9/W5</f>
        <v>5.0202625052924452E-3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2</v>
      </c>
      <c r="E10" s="70">
        <v>2</v>
      </c>
      <c r="F10" s="70"/>
      <c r="G10" s="72">
        <f t="shared" si="1"/>
        <v>4</v>
      </c>
      <c r="H10" s="38"/>
      <c r="I10" s="70"/>
      <c r="J10" s="70"/>
      <c r="K10" s="40">
        <f t="shared" si="2"/>
        <v>0</v>
      </c>
      <c r="L10" s="41">
        <f t="shared" si="0"/>
        <v>2</v>
      </c>
      <c r="M10" s="42">
        <f t="shared" si="0"/>
        <v>2</v>
      </c>
      <c r="N10" s="42">
        <f t="shared" si="0"/>
        <v>0</v>
      </c>
      <c r="O10" s="43">
        <f t="shared" si="3"/>
        <v>4</v>
      </c>
      <c r="P10" s="33">
        <f>L10/T5</f>
        <v>3.5932446999640676E-4</v>
      </c>
      <c r="Q10" s="33">
        <f>M10/U5</f>
        <v>3.2097576632964209E-4</v>
      </c>
      <c r="R10" s="33">
        <f>N10/V5</f>
        <v>0</v>
      </c>
      <c r="S10" s="33">
        <f>O10/W5</f>
        <v>2.4194036170084075E-4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100</v>
      </c>
      <c r="E12" s="70">
        <v>17</v>
      </c>
      <c r="F12" s="70"/>
      <c r="G12" s="72">
        <f t="shared" si="1"/>
        <v>117</v>
      </c>
      <c r="H12" s="38">
        <v>137</v>
      </c>
      <c r="I12" s="70">
        <v>16</v>
      </c>
      <c r="J12" s="70">
        <v>4</v>
      </c>
      <c r="K12" s="40">
        <f t="shared" si="2"/>
        <v>157</v>
      </c>
      <c r="L12" s="41">
        <f t="shared" si="0"/>
        <v>237</v>
      </c>
      <c r="M12" s="42">
        <f t="shared" si="0"/>
        <v>33</v>
      </c>
      <c r="N12" s="42">
        <f t="shared" si="0"/>
        <v>4</v>
      </c>
      <c r="O12" s="43">
        <f t="shared" si="3"/>
        <v>274</v>
      </c>
      <c r="P12" s="33">
        <f>L12/T5</f>
        <v>4.2579949694574203E-2</v>
      </c>
      <c r="Q12" s="33">
        <f>M12/U5</f>
        <v>5.296100144439095E-3</v>
      </c>
      <c r="R12" s="33">
        <f>N12/V5</f>
        <v>8.4459459459459464E-4</v>
      </c>
      <c r="S12" s="33">
        <f>O12/W5</f>
        <v>1.6572914776507592E-2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159</v>
      </c>
      <c r="E13" s="70">
        <v>35</v>
      </c>
      <c r="F13" s="70">
        <v>1</v>
      </c>
      <c r="G13" s="72">
        <f t="shared" si="1"/>
        <v>195</v>
      </c>
      <c r="H13" s="38">
        <v>104</v>
      </c>
      <c r="I13" s="70">
        <v>43</v>
      </c>
      <c r="J13" s="70">
        <v>6</v>
      </c>
      <c r="K13" s="40">
        <f t="shared" si="2"/>
        <v>153</v>
      </c>
      <c r="L13" s="41">
        <f t="shared" si="0"/>
        <v>263</v>
      </c>
      <c r="M13" s="42">
        <f t="shared" si="0"/>
        <v>78</v>
      </c>
      <c r="N13" s="42">
        <f t="shared" si="0"/>
        <v>7</v>
      </c>
      <c r="O13" s="43">
        <f t="shared" si="3"/>
        <v>348</v>
      </c>
      <c r="P13" s="33">
        <f>L13/T5</f>
        <v>4.725116780452749E-2</v>
      </c>
      <c r="Q13" s="33">
        <f>M13/U5</f>
        <v>1.2518054886856042E-2</v>
      </c>
      <c r="R13" s="33">
        <f>N13/V5</f>
        <v>1.4780405405405406E-3</v>
      </c>
      <c r="S13" s="33">
        <f>O13/W5</f>
        <v>2.1048811467973143E-2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72">
        <f t="shared" si="1"/>
        <v>0</v>
      </c>
      <c r="H14" s="38"/>
      <c r="I14" s="70"/>
      <c r="J14" s="70"/>
      <c r="K14" s="40">
        <f t="shared" si="2"/>
        <v>0</v>
      </c>
      <c r="L14" s="41">
        <f t="shared" si="0"/>
        <v>0</v>
      </c>
      <c r="M14" s="42">
        <f t="shared" si="0"/>
        <v>0</v>
      </c>
      <c r="N14" s="42">
        <f t="shared" si="0"/>
        <v>0</v>
      </c>
      <c r="O14" s="43">
        <f t="shared" si="3"/>
        <v>0</v>
      </c>
      <c r="P14" s="33">
        <f>L14/T5</f>
        <v>0</v>
      </c>
      <c r="Q14" s="33">
        <f>M14/U5</f>
        <v>0</v>
      </c>
      <c r="R14" s="33">
        <f>N14/V5</f>
        <v>0</v>
      </c>
      <c r="S14" s="33">
        <f>O14/W5</f>
        <v>0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/>
      <c r="F15" s="70"/>
      <c r="G15" s="72">
        <f t="shared" si="1"/>
        <v>0</v>
      </c>
      <c r="H15" s="38"/>
      <c r="I15" s="70"/>
      <c r="J15" s="70"/>
      <c r="K15" s="40">
        <f t="shared" si="2"/>
        <v>0</v>
      </c>
      <c r="L15" s="41">
        <f t="shared" si="0"/>
        <v>0</v>
      </c>
      <c r="M15" s="42">
        <f t="shared" si="0"/>
        <v>0</v>
      </c>
      <c r="N15" s="42">
        <f t="shared" si="0"/>
        <v>0</v>
      </c>
      <c r="O15" s="43">
        <f t="shared" si="3"/>
        <v>0</v>
      </c>
      <c r="P15" s="33">
        <f>L15/T5</f>
        <v>0</v>
      </c>
      <c r="Q15" s="33">
        <f>M15/U5</f>
        <v>0</v>
      </c>
      <c r="R15" s="33">
        <f>N15/V5</f>
        <v>0</v>
      </c>
      <c r="S15" s="33">
        <f>O15/W5</f>
        <v>0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87" t="s">
        <v>35</v>
      </c>
      <c r="B18" s="87"/>
      <c r="C18" s="87"/>
      <c r="D18" s="87"/>
      <c r="E18" s="87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88" t="s">
        <v>38</v>
      </c>
      <c r="M19" s="88"/>
      <c r="N19" s="88"/>
      <c r="O19" s="89"/>
      <c r="P19" s="62">
        <f>[2]ЦГКБ!$P$74</f>
        <v>159</v>
      </c>
      <c r="Q19" s="56"/>
      <c r="R19" s="56"/>
      <c r="S19" s="56"/>
    </row>
    <row r="20" spans="1:19" s="4" customFormat="1" ht="15.75" x14ac:dyDescent="0.25">
      <c r="A20" s="63" t="s">
        <v>39</v>
      </c>
      <c r="B20" s="87" t="s">
        <v>40</v>
      </c>
      <c r="C20" s="87"/>
      <c r="D20" s="87"/>
      <c r="E20" s="87"/>
      <c r="F20" s="87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W32"/>
  <sheetViews>
    <sheetView workbookViewId="0">
      <selection activeCell="E7" sqref="E7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1" t="s">
        <v>1</v>
      </c>
      <c r="Q1" s="91"/>
      <c r="R1" s="91"/>
      <c r="S1" s="91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2"/>
      <c r="Q2" s="92"/>
      <c r="R2" s="93"/>
      <c r="S2" s="94"/>
    </row>
    <row r="3" spans="1:23" s="4" customFormat="1" ht="16.5" customHeight="1" thickBot="1" x14ac:dyDescent="0.3">
      <c r="A3" s="95" t="s">
        <v>3</v>
      </c>
      <c r="B3" s="97" t="s">
        <v>4</v>
      </c>
      <c r="C3" s="97" t="s">
        <v>5</v>
      </c>
      <c r="D3" s="100" t="s">
        <v>6</v>
      </c>
      <c r="E3" s="101"/>
      <c r="F3" s="101"/>
      <c r="G3" s="102"/>
      <c r="H3" s="100" t="s">
        <v>7</v>
      </c>
      <c r="I3" s="101"/>
      <c r="J3" s="101"/>
      <c r="K3" s="102"/>
      <c r="L3" s="100" t="s">
        <v>8</v>
      </c>
      <c r="M3" s="101"/>
      <c r="N3" s="101"/>
      <c r="O3" s="102"/>
      <c r="P3" s="103" t="s">
        <v>9</v>
      </c>
      <c r="Q3" s="104"/>
      <c r="R3" s="104"/>
      <c r="S3" s="105"/>
      <c r="T3" s="85" t="s">
        <v>10</v>
      </c>
      <c r="U3" s="86"/>
      <c r="V3" s="86"/>
      <c r="W3" s="3"/>
    </row>
    <row r="4" spans="1:23" s="4" customFormat="1" ht="32.25" thickBot="1" x14ac:dyDescent="0.3">
      <c r="A4" s="96"/>
      <c r="B4" s="98"/>
      <c r="C4" s="99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[1]СВОД!$E$7</f>
        <v>45712</v>
      </c>
      <c r="U5" s="23">
        <f>[1]СВОД!$E$8</f>
        <v>55834</v>
      </c>
      <c r="V5" s="23">
        <f>[1]СВОД!$E$9</f>
        <v>37530</v>
      </c>
      <c r="W5" s="23">
        <f>SUM(T5:V5)</f>
        <v>139076</v>
      </c>
    </row>
    <row r="6" spans="1:23" s="4" customFormat="1" ht="48" thickBot="1" x14ac:dyDescent="0.3">
      <c r="A6" s="24" t="s">
        <v>15</v>
      </c>
      <c r="B6" s="25">
        <v>1</v>
      </c>
      <c r="C6" s="26" t="s">
        <v>16</v>
      </c>
      <c r="D6" s="27">
        <f>SUM(Багратионовск:ЦГКБ!D6)</f>
        <v>497</v>
      </c>
      <c r="E6" s="27">
        <f>SUM(Багратионовск:ЦГКБ!E6)</f>
        <v>1450</v>
      </c>
      <c r="F6" s="27">
        <f>SUM(Багратионовск:ЦГКБ!F6)</f>
        <v>1438</v>
      </c>
      <c r="G6" s="29">
        <f>D6+E6+F6</f>
        <v>3385</v>
      </c>
      <c r="H6" s="27">
        <f>SUM(Багратионовск:ЦГКБ!H6)</f>
        <v>453</v>
      </c>
      <c r="I6" s="27">
        <f>SUM(Багратионовск:ЦГКБ!I6)</f>
        <v>1850</v>
      </c>
      <c r="J6" s="27">
        <f>SUM(Багратионовск:ЦГКБ!J6)</f>
        <v>2082</v>
      </c>
      <c r="K6" s="29">
        <f>H6+I6+J6</f>
        <v>4385</v>
      </c>
      <c r="L6" s="30">
        <f t="shared" ref="L6:N16" si="0">D6+H6</f>
        <v>950</v>
      </c>
      <c r="M6" s="31">
        <f t="shared" si="0"/>
        <v>3300</v>
      </c>
      <c r="N6" s="31">
        <f t="shared" si="0"/>
        <v>3520</v>
      </c>
      <c r="O6" s="32">
        <f>L6+M6+N6</f>
        <v>7770</v>
      </c>
      <c r="P6" s="33">
        <f>L6/T5</f>
        <v>2.0782289114455722E-2</v>
      </c>
      <c r="Q6" s="33">
        <f>M6/U5</f>
        <v>5.9103771895260955E-2</v>
      </c>
      <c r="R6" s="33">
        <f>N6/V5</f>
        <v>9.3791633359978685E-2</v>
      </c>
      <c r="S6" s="33">
        <f>O6/W5</f>
        <v>5.5868733642037448E-2</v>
      </c>
      <c r="T6" s="34"/>
      <c r="U6" s="34"/>
      <c r="V6" s="34"/>
      <c r="W6" s="34"/>
    </row>
    <row r="7" spans="1:23" s="4" customFormat="1" ht="32.25" thickBot="1" x14ac:dyDescent="0.3">
      <c r="A7" s="35" t="s">
        <v>17</v>
      </c>
      <c r="B7" s="36">
        <v>2</v>
      </c>
      <c r="C7" s="37" t="s">
        <v>18</v>
      </c>
      <c r="D7" s="27">
        <f>SUM(Багратионовск:ЦГКБ!D7)</f>
        <v>442</v>
      </c>
      <c r="E7" s="27">
        <f>SUM(Багратионовск:ЦГКБ!E7)</f>
        <v>631</v>
      </c>
      <c r="F7" s="27">
        <f>SUM(Багратионовск:ЦГКБ!F7)</f>
        <v>562</v>
      </c>
      <c r="G7" s="40">
        <f t="shared" ref="G7:G16" si="1">D7+E7+F7</f>
        <v>1635</v>
      </c>
      <c r="H7" s="27">
        <f>SUM(Багратионовск:ЦГКБ!H7)</f>
        <v>436</v>
      </c>
      <c r="I7" s="27">
        <f>SUM(Багратионовск:ЦГКБ!I7)</f>
        <v>832</v>
      </c>
      <c r="J7" s="27">
        <f>SUM(Багратионовск:ЦГКБ!J7)</f>
        <v>824</v>
      </c>
      <c r="K7" s="40">
        <f t="shared" ref="K7:K16" si="2">H7+I7+J7</f>
        <v>2092</v>
      </c>
      <c r="L7" s="41">
        <f t="shared" si="0"/>
        <v>878</v>
      </c>
      <c r="M7" s="42">
        <f t="shared" si="0"/>
        <v>1463</v>
      </c>
      <c r="N7" s="42">
        <f t="shared" si="0"/>
        <v>1386</v>
      </c>
      <c r="O7" s="43">
        <f>L7+M7+N7</f>
        <v>3727</v>
      </c>
      <c r="P7" s="33">
        <f>L7/T5</f>
        <v>1.9207210360518027E-2</v>
      </c>
      <c r="Q7" s="33">
        <f>M7/U5</f>
        <v>2.6202672206899022E-2</v>
      </c>
      <c r="R7" s="33">
        <f>N7/V5</f>
        <v>3.6930455635491605E-2</v>
      </c>
      <c r="S7" s="33">
        <f>O7/W5</f>
        <v>2.679829733383186E-2</v>
      </c>
      <c r="T7" s="34"/>
      <c r="U7" s="34"/>
      <c r="V7" s="34"/>
      <c r="W7" s="34"/>
    </row>
    <row r="8" spans="1:23" s="4" customFormat="1" ht="32.25" thickBot="1" x14ac:dyDescent="0.3">
      <c r="A8" s="35" t="s">
        <v>19</v>
      </c>
      <c r="B8" s="36">
        <v>3</v>
      </c>
      <c r="C8" s="37" t="s">
        <v>20</v>
      </c>
      <c r="D8" s="27">
        <f>SUM(Багратионовск:ЦГКБ!D8)</f>
        <v>1214</v>
      </c>
      <c r="E8" s="27">
        <f>SUM(Багратионовск:ЦГКБ!E8)</f>
        <v>2355</v>
      </c>
      <c r="F8" s="27">
        <f>SUM(Багратионовск:ЦГКБ!F8)</f>
        <v>1545</v>
      </c>
      <c r="G8" s="40">
        <f t="shared" si="1"/>
        <v>5114</v>
      </c>
      <c r="H8" s="27">
        <f>SUM(Багратионовск:ЦГКБ!H8)</f>
        <v>1277</v>
      </c>
      <c r="I8" s="27">
        <f>SUM(Багратионовск:ЦГКБ!I8)</f>
        <v>3439</v>
      </c>
      <c r="J8" s="27">
        <f>SUM(Багратионовск:ЦГКБ!J8)</f>
        <v>2800</v>
      </c>
      <c r="K8" s="40">
        <f t="shared" si="2"/>
        <v>7516</v>
      </c>
      <c r="L8" s="41">
        <f t="shared" si="0"/>
        <v>2491</v>
      </c>
      <c r="M8" s="42">
        <f t="shared" si="0"/>
        <v>5794</v>
      </c>
      <c r="N8" s="42">
        <f t="shared" si="0"/>
        <v>4345</v>
      </c>
      <c r="O8" s="43">
        <f t="shared" ref="O8:O16" si="3">L8+M8+N8</f>
        <v>12630</v>
      </c>
      <c r="P8" s="33">
        <f>L8/T5</f>
        <v>5.4493349667483378E-2</v>
      </c>
      <c r="Q8" s="33">
        <f>M8/U5</f>
        <v>0.10377189526095211</v>
      </c>
      <c r="R8" s="33">
        <f>N8/V5</f>
        <v>0.11577404742872369</v>
      </c>
      <c r="S8" s="33">
        <f>O8/W5</f>
        <v>9.081365584284852E-2</v>
      </c>
      <c r="T8" s="34"/>
      <c r="U8" s="34"/>
      <c r="V8" s="34"/>
      <c r="W8" s="34"/>
    </row>
    <row r="9" spans="1:23" s="4" customFormat="1" ht="28.5" customHeight="1" thickBot="1" x14ac:dyDescent="0.3">
      <c r="A9" s="35" t="s">
        <v>21</v>
      </c>
      <c r="B9" s="36">
        <v>4</v>
      </c>
      <c r="C9" s="37" t="s">
        <v>22</v>
      </c>
      <c r="D9" s="27">
        <f>SUM(Багратионовск:ЦГКБ!D9)</f>
        <v>3005</v>
      </c>
      <c r="E9" s="27">
        <f>SUM(Багратионовск:ЦГКБ!E9)</f>
        <v>3126</v>
      </c>
      <c r="F9" s="27">
        <f>SUM(Багратионовск:ЦГКБ!F9)</f>
        <v>1252</v>
      </c>
      <c r="G9" s="40">
        <f t="shared" si="1"/>
        <v>7383</v>
      </c>
      <c r="H9" s="27">
        <f>SUM(Багратионовск:ЦГКБ!H9)</f>
        <v>1180</v>
      </c>
      <c r="I9" s="27">
        <f>SUM(Багратионовск:ЦГКБ!I9)</f>
        <v>1312</v>
      </c>
      <c r="J9" s="27">
        <f>SUM(Багратионовск:ЦГКБ!J9)</f>
        <v>337</v>
      </c>
      <c r="K9" s="40">
        <f t="shared" si="2"/>
        <v>2829</v>
      </c>
      <c r="L9" s="41">
        <f t="shared" si="0"/>
        <v>4185</v>
      </c>
      <c r="M9" s="42">
        <f t="shared" si="0"/>
        <v>4438</v>
      </c>
      <c r="N9" s="42">
        <f t="shared" si="0"/>
        <v>1589</v>
      </c>
      <c r="O9" s="43">
        <f t="shared" si="3"/>
        <v>10212</v>
      </c>
      <c r="P9" s="33">
        <f>L9/T5</f>
        <v>9.155145257262863E-2</v>
      </c>
      <c r="Q9" s="33">
        <f>M9/U5</f>
        <v>7.9485618082172152E-2</v>
      </c>
      <c r="R9" s="33">
        <f>N9/V5</f>
        <v>4.2339461763922198E-2</v>
      </c>
      <c r="S9" s="33">
        <f>O9/W5</f>
        <v>7.3427478500963497E-2</v>
      </c>
      <c r="T9" s="34"/>
      <c r="U9" s="34"/>
      <c r="V9" s="34"/>
      <c r="W9" s="34"/>
    </row>
    <row r="10" spans="1:23" s="4" customFormat="1" ht="32.25" thickBot="1" x14ac:dyDescent="0.3">
      <c r="A10" s="35" t="s">
        <v>23</v>
      </c>
      <c r="B10" s="36">
        <v>5</v>
      </c>
      <c r="C10" s="37" t="s">
        <v>24</v>
      </c>
      <c r="D10" s="27">
        <f>SUM(Багратионовск:ЦГКБ!D10)</f>
        <v>139</v>
      </c>
      <c r="E10" s="27">
        <f>SUM(Багратионовск:ЦГКБ!E10)</f>
        <v>290</v>
      </c>
      <c r="F10" s="27">
        <f>SUM(Багратионовск:ЦГКБ!F10)</f>
        <v>180</v>
      </c>
      <c r="G10" s="40">
        <f t="shared" si="1"/>
        <v>609</v>
      </c>
      <c r="H10" s="27">
        <f>SUM(Багратионовск:ЦГКБ!H10)</f>
        <v>76</v>
      </c>
      <c r="I10" s="27">
        <f>SUM(Багратионовск:ЦГКБ!I10)</f>
        <v>202</v>
      </c>
      <c r="J10" s="27">
        <f>SUM(Багратионовск:ЦГКБ!J10)</f>
        <v>112</v>
      </c>
      <c r="K10" s="40">
        <f t="shared" si="2"/>
        <v>390</v>
      </c>
      <c r="L10" s="41">
        <f t="shared" si="0"/>
        <v>215</v>
      </c>
      <c r="M10" s="42">
        <f t="shared" si="0"/>
        <v>492</v>
      </c>
      <c r="N10" s="42">
        <f t="shared" si="0"/>
        <v>292</v>
      </c>
      <c r="O10" s="43">
        <f t="shared" si="3"/>
        <v>999</v>
      </c>
      <c r="P10" s="33">
        <f>L10/T5</f>
        <v>4.7033601680084008E-3</v>
      </c>
      <c r="Q10" s="33">
        <f>M10/U5</f>
        <v>8.8118350825661784E-3</v>
      </c>
      <c r="R10" s="33">
        <f>N10/V5</f>
        <v>7.7804423128164137E-3</v>
      </c>
      <c r="S10" s="33">
        <f>O10/W5</f>
        <v>7.1831228968333863E-3</v>
      </c>
      <c r="T10" s="34"/>
      <c r="U10" s="34"/>
      <c r="V10" s="34"/>
      <c r="W10" s="34"/>
    </row>
    <row r="11" spans="1:23" s="4" customFormat="1" ht="48" thickBot="1" x14ac:dyDescent="0.3">
      <c r="A11" s="35" t="s">
        <v>25</v>
      </c>
      <c r="B11" s="36">
        <v>6</v>
      </c>
      <c r="C11" s="37" t="s">
        <v>26</v>
      </c>
      <c r="D11" s="27">
        <f>SUM(Багратионовск:ЦГКБ!D11)</f>
        <v>4</v>
      </c>
      <c r="E11" s="27">
        <f>SUM(Багратионовск:ЦГКБ!E11)</f>
        <v>0</v>
      </c>
      <c r="F11" s="27">
        <f>SUM(Багратионовск:ЦГКБ!F11)</f>
        <v>0</v>
      </c>
      <c r="G11" s="40">
        <f t="shared" si="1"/>
        <v>4</v>
      </c>
      <c r="H11" s="27">
        <f>SUM(Багратионовск:ЦГКБ!H11)</f>
        <v>1</v>
      </c>
      <c r="I11" s="27">
        <f>SUM(Багратионовск:ЦГКБ!I11)</f>
        <v>1</v>
      </c>
      <c r="J11" s="27">
        <f>SUM(Багратионовск:ЦГКБ!J11)</f>
        <v>0</v>
      </c>
      <c r="K11" s="40">
        <f t="shared" si="2"/>
        <v>2</v>
      </c>
      <c r="L11" s="41">
        <f t="shared" si="0"/>
        <v>5</v>
      </c>
      <c r="M11" s="42">
        <f t="shared" si="0"/>
        <v>1</v>
      </c>
      <c r="N11" s="42">
        <f t="shared" si="0"/>
        <v>0</v>
      </c>
      <c r="O11" s="43">
        <f t="shared" si="3"/>
        <v>6</v>
      </c>
      <c r="P11" s="33">
        <f>L11/T5</f>
        <v>1.0938046902345117E-4</v>
      </c>
      <c r="Q11" s="33">
        <f>M11/U5</f>
        <v>1.7910233907654835E-5</v>
      </c>
      <c r="R11" s="33">
        <f>N11/V5</f>
        <v>0</v>
      </c>
      <c r="S11" s="33">
        <f>O11/W5</f>
        <v>4.3141879260260574E-5</v>
      </c>
      <c r="T11" s="34"/>
      <c r="U11" s="34"/>
      <c r="V11" s="34"/>
      <c r="W11" s="34"/>
    </row>
    <row r="12" spans="1:23" s="4" customFormat="1" ht="32.25" thickBot="1" x14ac:dyDescent="0.3">
      <c r="A12" s="35" t="s">
        <v>27</v>
      </c>
      <c r="B12" s="36">
        <v>7</v>
      </c>
      <c r="C12" s="37" t="s">
        <v>28</v>
      </c>
      <c r="D12" s="27">
        <f>SUM(Багратионовск:ЦГКБ!D12)</f>
        <v>1068</v>
      </c>
      <c r="E12" s="27">
        <f>SUM(Багратионовск:ЦГКБ!E12)</f>
        <v>1483</v>
      </c>
      <c r="F12" s="27">
        <f>SUM(Багратионовск:ЦГКБ!F12)</f>
        <v>1395</v>
      </c>
      <c r="G12" s="40">
        <f t="shared" si="1"/>
        <v>3946</v>
      </c>
      <c r="H12" s="27">
        <f>SUM(Багратионовск:ЦГКБ!H12)</f>
        <v>1224</v>
      </c>
      <c r="I12" s="27">
        <f>SUM(Багратионовск:ЦГКБ!I12)</f>
        <v>3001</v>
      </c>
      <c r="J12" s="27">
        <f>SUM(Багратионовск:ЦГКБ!J12)</f>
        <v>2227</v>
      </c>
      <c r="K12" s="40">
        <f t="shared" si="2"/>
        <v>6452</v>
      </c>
      <c r="L12" s="41">
        <f t="shared" si="0"/>
        <v>2292</v>
      </c>
      <c r="M12" s="42">
        <f t="shared" si="0"/>
        <v>4484</v>
      </c>
      <c r="N12" s="42">
        <f t="shared" si="0"/>
        <v>3622</v>
      </c>
      <c r="O12" s="43">
        <f t="shared" si="3"/>
        <v>10398</v>
      </c>
      <c r="P12" s="33">
        <f>L12/T5</f>
        <v>5.0140007000350019E-2</v>
      </c>
      <c r="Q12" s="33">
        <f>M12/U5</f>
        <v>8.0309488841924279E-2</v>
      </c>
      <c r="R12" s="33">
        <f>N12/V5</f>
        <v>9.6509459099387157E-2</v>
      </c>
      <c r="S12" s="33">
        <f>O12/W5</f>
        <v>7.4764876758031576E-2</v>
      </c>
      <c r="T12" s="34"/>
      <c r="U12" s="34"/>
      <c r="V12" s="34"/>
      <c r="W12" s="34"/>
    </row>
    <row r="13" spans="1:23" s="4" customFormat="1" ht="32.25" thickBot="1" x14ac:dyDescent="0.3">
      <c r="A13" s="35" t="s">
        <v>29</v>
      </c>
      <c r="B13" s="36">
        <v>8</v>
      </c>
      <c r="C13" s="37" t="s">
        <v>30</v>
      </c>
      <c r="D13" s="27">
        <f>SUM(Багратионовск:ЦГКБ!D13)</f>
        <v>2198</v>
      </c>
      <c r="E13" s="27">
        <f>SUM(Багратионовск:ЦГКБ!E13)</f>
        <v>2445</v>
      </c>
      <c r="F13" s="27">
        <f>SUM(Багратионовск:ЦГКБ!F13)</f>
        <v>1635</v>
      </c>
      <c r="G13" s="40">
        <f t="shared" si="1"/>
        <v>6278</v>
      </c>
      <c r="H13" s="27">
        <f>SUM(Багратионовск:ЦГКБ!H13)</f>
        <v>1971</v>
      </c>
      <c r="I13" s="27">
        <f>SUM(Багратионовск:ЦГКБ!I13)</f>
        <v>3224</v>
      </c>
      <c r="J13" s="27">
        <f>SUM(Багратионовск:ЦГКБ!J13)</f>
        <v>2481</v>
      </c>
      <c r="K13" s="40">
        <f t="shared" si="2"/>
        <v>7676</v>
      </c>
      <c r="L13" s="41">
        <f t="shared" si="0"/>
        <v>4169</v>
      </c>
      <c r="M13" s="42">
        <f t="shared" si="0"/>
        <v>5669</v>
      </c>
      <c r="N13" s="42">
        <f t="shared" si="0"/>
        <v>4116</v>
      </c>
      <c r="O13" s="43">
        <f t="shared" si="3"/>
        <v>13954</v>
      </c>
      <c r="P13" s="33">
        <f>L13/T5</f>
        <v>9.1201435071753587E-2</v>
      </c>
      <c r="Q13" s="33">
        <f>M13/U5</f>
        <v>0.10153311602249525</v>
      </c>
      <c r="R13" s="33">
        <f>N13/V5</f>
        <v>0.1096722621902478</v>
      </c>
      <c r="S13" s="33">
        <f>O13/W5</f>
        <v>0.10033363053294601</v>
      </c>
      <c r="T13" s="34"/>
      <c r="U13" s="34"/>
      <c r="V13" s="34"/>
      <c r="W13" s="34"/>
    </row>
    <row r="14" spans="1:23" s="4" customFormat="1" ht="261.75" customHeight="1" thickBot="1" x14ac:dyDescent="0.3">
      <c r="A14" s="35" t="s">
        <v>31</v>
      </c>
      <c r="B14" s="36">
        <v>9</v>
      </c>
      <c r="C14" s="37" t="s">
        <v>32</v>
      </c>
      <c r="D14" s="27">
        <f>SUM(Багратионовск:ЦГКБ!D14)</f>
        <v>621</v>
      </c>
      <c r="E14" s="27">
        <f>SUM(Багратионовск:ЦГКБ!E14)</f>
        <v>659</v>
      </c>
      <c r="F14" s="27">
        <f>SUM(Багратионовск:ЦГКБ!F14)</f>
        <v>344</v>
      </c>
      <c r="G14" s="40">
        <f t="shared" si="1"/>
        <v>1624</v>
      </c>
      <c r="H14" s="27">
        <f>SUM(Багратионовск:ЦГКБ!H14)</f>
        <v>489</v>
      </c>
      <c r="I14" s="27">
        <f>SUM(Багратионовск:ЦГКБ!I14)</f>
        <v>866</v>
      </c>
      <c r="J14" s="27">
        <f>SUM(Багратионовск:ЦГКБ!J14)</f>
        <v>518</v>
      </c>
      <c r="K14" s="40">
        <f t="shared" si="2"/>
        <v>1873</v>
      </c>
      <c r="L14" s="41">
        <f t="shared" si="0"/>
        <v>1110</v>
      </c>
      <c r="M14" s="42">
        <f t="shared" si="0"/>
        <v>1525</v>
      </c>
      <c r="N14" s="42">
        <f t="shared" si="0"/>
        <v>862</v>
      </c>
      <c r="O14" s="43">
        <f t="shared" si="3"/>
        <v>3497</v>
      </c>
      <c r="P14" s="33">
        <f>L14/T5</f>
        <v>2.4282464123206161E-2</v>
      </c>
      <c r="Q14" s="33">
        <f>M14/U5</f>
        <v>2.7313106709173623E-2</v>
      </c>
      <c r="R14" s="33">
        <f>N14/V5</f>
        <v>2.2968292033040235E-2</v>
      </c>
      <c r="S14" s="33">
        <f>O14/W5</f>
        <v>2.5144525295521872E-2</v>
      </c>
      <c r="T14" s="34"/>
      <c r="U14" s="34"/>
      <c r="V14" s="34"/>
      <c r="W14" s="34"/>
    </row>
    <row r="15" spans="1:23" s="4" customFormat="1" ht="32.25" thickBot="1" x14ac:dyDescent="0.3">
      <c r="A15" s="35" t="s">
        <v>33</v>
      </c>
      <c r="B15" s="36">
        <v>10</v>
      </c>
      <c r="C15" s="44"/>
      <c r="D15" s="27">
        <f>SUM(Багратионовск:ЦГКБ!D15)</f>
        <v>39</v>
      </c>
      <c r="E15" s="27">
        <f>SUM(Багратионовск:ЦГКБ!E15)</f>
        <v>925</v>
      </c>
      <c r="F15" s="27">
        <f>SUM(Багратионовск:ЦГКБ!F15)</f>
        <v>892</v>
      </c>
      <c r="G15" s="40">
        <f t="shared" si="1"/>
        <v>1856</v>
      </c>
      <c r="H15" s="27">
        <f>SUM(Багратионовск:ЦГКБ!H15)</f>
        <v>70</v>
      </c>
      <c r="I15" s="27">
        <f>SUM(Багратионовск:ЦГКБ!I15)</f>
        <v>866</v>
      </c>
      <c r="J15" s="27">
        <f>SUM(Багратионовск:ЦГКБ!J15)</f>
        <v>831</v>
      </c>
      <c r="K15" s="40">
        <f t="shared" si="2"/>
        <v>1767</v>
      </c>
      <c r="L15" s="41">
        <f t="shared" si="0"/>
        <v>109</v>
      </c>
      <c r="M15" s="42">
        <f t="shared" si="0"/>
        <v>1791</v>
      </c>
      <c r="N15" s="42">
        <f t="shared" si="0"/>
        <v>1723</v>
      </c>
      <c r="O15" s="43">
        <f t="shared" si="3"/>
        <v>3623</v>
      </c>
      <c r="P15" s="33">
        <f>L15/T5</f>
        <v>2.3844942247112358E-3</v>
      </c>
      <c r="Q15" s="33">
        <f>M15/U5</f>
        <v>3.2077228928609806E-2</v>
      </c>
      <c r="R15" s="33">
        <f>N15/V5</f>
        <v>4.5909938715694112E-2</v>
      </c>
      <c r="S15" s="33">
        <f>O15/W5</f>
        <v>2.6050504759987346E-2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27">
        <f>SUM(Багратионовск:ЦГКБ!D16)</f>
        <v>17</v>
      </c>
      <c r="E16" s="27">
        <f>SUM(Багратионовск:ЦГКБ!E16)</f>
        <v>364</v>
      </c>
      <c r="F16" s="27">
        <f>SUM(Багратионовск:ЦГКБ!F16)</f>
        <v>457</v>
      </c>
      <c r="G16" s="50">
        <f t="shared" si="1"/>
        <v>838</v>
      </c>
      <c r="H16" s="27">
        <f>SUM(Багратионовск:ЦГКБ!H16)</f>
        <v>22</v>
      </c>
      <c r="I16" s="27">
        <f>SUM(Багратионовск:ЦГКБ!I16)</f>
        <v>417</v>
      </c>
      <c r="J16" s="27">
        <f>SUM(Багратионовск:ЦГКБ!J16)</f>
        <v>513</v>
      </c>
      <c r="K16" s="50">
        <f t="shared" si="2"/>
        <v>952</v>
      </c>
      <c r="L16" s="51">
        <f t="shared" si="0"/>
        <v>39</v>
      </c>
      <c r="M16" s="52">
        <f t="shared" si="0"/>
        <v>781</v>
      </c>
      <c r="N16" s="52">
        <f t="shared" si="0"/>
        <v>970</v>
      </c>
      <c r="O16" s="53">
        <f t="shared" si="3"/>
        <v>1790</v>
      </c>
      <c r="P16" s="33">
        <f>L16/T5</f>
        <v>8.531676583829192E-4</v>
      </c>
      <c r="Q16" s="33">
        <f>M16/U5</f>
        <v>1.3987892681878425E-2</v>
      </c>
      <c r="R16" s="33">
        <f>N16/V5</f>
        <v>2.5845989874766852E-2</v>
      </c>
      <c r="S16" s="33">
        <f>O16/W5</f>
        <v>1.2870660645977739E-2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87" t="s">
        <v>35</v>
      </c>
      <c r="B18" s="87"/>
      <c r="C18" s="87"/>
      <c r="D18" s="87"/>
      <c r="E18" s="87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f>SUM(Багратионовск:ЦГКБ!H19)</f>
        <v>6410</v>
      </c>
      <c r="I19" s="60" t="s">
        <v>37</v>
      </c>
      <c r="J19" s="61">
        <f>H19/P19</f>
        <v>0.26786460509820309</v>
      </c>
      <c r="L19" s="88" t="s">
        <v>38</v>
      </c>
      <c r="M19" s="88"/>
      <c r="N19" s="88"/>
      <c r="O19" s="89"/>
      <c r="P19" s="62">
        <f>[2]Свод!$P$74</f>
        <v>23930</v>
      </c>
      <c r="Q19" s="56"/>
      <c r="R19" s="56"/>
      <c r="S19" s="56"/>
    </row>
    <row r="20" spans="1:19" s="4" customFormat="1" ht="15.75" x14ac:dyDescent="0.25">
      <c r="A20" s="63" t="s">
        <v>39</v>
      </c>
      <c r="B20" s="87" t="s">
        <v>40</v>
      </c>
      <c r="C20" s="87"/>
      <c r="D20" s="87"/>
      <c r="E20" s="87"/>
      <c r="F20" s="87"/>
      <c r="H20" s="59">
        <f>SUM(Багратионовск:ЦГКБ!H20)</f>
        <v>100</v>
      </c>
      <c r="I20" s="60" t="s">
        <v>41</v>
      </c>
      <c r="J20" s="61">
        <f>H20/P19</f>
        <v>4.1788549937317176E-3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>
        <f>SUM(Багратионовск:ЦГКБ!K21)</f>
        <v>187</v>
      </c>
      <c r="L21" s="60" t="s">
        <v>37</v>
      </c>
      <c r="M21" s="65">
        <f>K21/O10</f>
        <v>0.18718718718718719</v>
      </c>
    </row>
    <row r="22" spans="1:19" ht="15.75" x14ac:dyDescent="0.25">
      <c r="A22" s="57" t="s">
        <v>43</v>
      </c>
      <c r="K22" s="59">
        <f>SUM(Багратионовск:ЦГКБ!K22)</f>
        <v>0</v>
      </c>
      <c r="L22" s="60" t="s">
        <v>41</v>
      </c>
      <c r="M22" s="65">
        <f>K22/O11</f>
        <v>0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rgb="FFFFFF00"/>
  </sheetPr>
  <dimension ref="A1:W32"/>
  <sheetViews>
    <sheetView topLeftCell="A4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1" t="s">
        <v>1</v>
      </c>
      <c r="Q1" s="91"/>
      <c r="R1" s="91"/>
      <c r="S1" s="91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2"/>
      <c r="Q2" s="92"/>
      <c r="R2" s="93"/>
      <c r="S2" s="94"/>
    </row>
    <row r="3" spans="1:23" s="4" customFormat="1" ht="16.5" customHeight="1" thickBot="1" x14ac:dyDescent="0.3">
      <c r="A3" s="95" t="s">
        <v>3</v>
      </c>
      <c r="B3" s="97" t="s">
        <v>4</v>
      </c>
      <c r="C3" s="97" t="s">
        <v>5</v>
      </c>
      <c r="D3" s="100" t="s">
        <v>6</v>
      </c>
      <c r="E3" s="101"/>
      <c r="F3" s="101"/>
      <c r="G3" s="102"/>
      <c r="H3" s="100" t="s">
        <v>7</v>
      </c>
      <c r="I3" s="101"/>
      <c r="J3" s="101"/>
      <c r="K3" s="102"/>
      <c r="L3" s="100" t="s">
        <v>8</v>
      </c>
      <c r="M3" s="101"/>
      <c r="N3" s="101"/>
      <c r="O3" s="102"/>
      <c r="P3" s="103" t="s">
        <v>9</v>
      </c>
      <c r="Q3" s="104"/>
      <c r="R3" s="104"/>
      <c r="S3" s="105"/>
      <c r="T3" s="85" t="s">
        <v>10</v>
      </c>
      <c r="U3" s="86"/>
      <c r="V3" s="86"/>
      <c r="W3" s="3"/>
    </row>
    <row r="4" spans="1:23" s="4" customFormat="1" ht="32.25" thickBot="1" x14ac:dyDescent="0.3">
      <c r="A4" s="96"/>
      <c r="B4" s="98"/>
      <c r="C4" s="99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[1]Гурьевск!$E$7</f>
        <v>3165</v>
      </c>
      <c r="U5" s="23">
        <f>[1]Гурьевск!$E$8</f>
        <v>3310</v>
      </c>
      <c r="V5" s="23">
        <f>[1]Гурьевск!$E$9</f>
        <v>2031</v>
      </c>
      <c r="W5" s="23">
        <f>[1]Гурьевск!$E$10</f>
        <v>8506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79">
        <v>114</v>
      </c>
      <c r="E6" s="74">
        <v>222</v>
      </c>
      <c r="F6" s="74">
        <v>175</v>
      </c>
      <c r="G6" s="66">
        <f t="shared" ref="G6:G16" si="0">D6+E6+F6</f>
        <v>511</v>
      </c>
      <c r="H6" s="79">
        <v>115</v>
      </c>
      <c r="I6" s="74">
        <v>268</v>
      </c>
      <c r="J6" s="74">
        <v>240</v>
      </c>
      <c r="K6" s="29">
        <f>H6+I6+J6</f>
        <v>623</v>
      </c>
      <c r="L6" s="30">
        <f t="shared" ref="L6:N16" si="1">D6+H6</f>
        <v>229</v>
      </c>
      <c r="M6" s="31">
        <f t="shared" si="1"/>
        <v>490</v>
      </c>
      <c r="N6" s="31">
        <f t="shared" si="1"/>
        <v>415</v>
      </c>
      <c r="O6" s="32">
        <f>L6+M6+N6</f>
        <v>1134</v>
      </c>
      <c r="P6" s="33">
        <f>L6/T5</f>
        <v>7.2353870458135863E-2</v>
      </c>
      <c r="Q6" s="33">
        <f>M6/U5</f>
        <v>0.14803625377643503</v>
      </c>
      <c r="R6" s="33">
        <f>N6/V5</f>
        <v>0.20433284096504184</v>
      </c>
      <c r="S6" s="33">
        <f>O6/W5</f>
        <v>0.13331765812367741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77">
        <v>7</v>
      </c>
      <c r="E7" s="75">
        <v>15</v>
      </c>
      <c r="F7" s="75">
        <v>24</v>
      </c>
      <c r="G7" s="67">
        <f t="shared" si="0"/>
        <v>46</v>
      </c>
      <c r="H7" s="77">
        <v>9</v>
      </c>
      <c r="I7" s="75">
        <v>17</v>
      </c>
      <c r="J7" s="75">
        <v>19</v>
      </c>
      <c r="K7" s="40">
        <f t="shared" ref="K7:K16" si="2">H7+I7+J7</f>
        <v>45</v>
      </c>
      <c r="L7" s="41">
        <f t="shared" si="1"/>
        <v>16</v>
      </c>
      <c r="M7" s="42">
        <f t="shared" si="1"/>
        <v>32</v>
      </c>
      <c r="N7" s="42">
        <f t="shared" si="1"/>
        <v>43</v>
      </c>
      <c r="O7" s="43">
        <f>L7+M7+N7</f>
        <v>91</v>
      </c>
      <c r="P7" s="33">
        <f>L7/T5</f>
        <v>5.0552922590837279E-3</v>
      </c>
      <c r="Q7" s="33">
        <f>M7/U5</f>
        <v>9.6676737160120846E-3</v>
      </c>
      <c r="R7" s="33">
        <f>N7/V5</f>
        <v>2.1171836533727229E-2</v>
      </c>
      <c r="S7" s="33">
        <f>O7/W5</f>
        <v>1.0698330590171643E-2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77">
        <v>285</v>
      </c>
      <c r="E8" s="75">
        <v>323</v>
      </c>
      <c r="F8" s="75">
        <v>187</v>
      </c>
      <c r="G8" s="67">
        <f t="shared" si="0"/>
        <v>795</v>
      </c>
      <c r="H8" s="77">
        <v>230</v>
      </c>
      <c r="I8" s="75">
        <v>338</v>
      </c>
      <c r="J8" s="75">
        <v>214</v>
      </c>
      <c r="K8" s="40">
        <f t="shared" si="2"/>
        <v>782</v>
      </c>
      <c r="L8" s="41">
        <f t="shared" si="1"/>
        <v>515</v>
      </c>
      <c r="M8" s="42">
        <f t="shared" si="1"/>
        <v>661</v>
      </c>
      <c r="N8" s="42">
        <f t="shared" si="1"/>
        <v>401</v>
      </c>
      <c r="O8" s="43">
        <f t="shared" ref="O8:O16" si="3">L8+M8+N8</f>
        <v>1577</v>
      </c>
      <c r="P8" s="33">
        <f>L8/T5</f>
        <v>0.1627172195892575</v>
      </c>
      <c r="Q8" s="33">
        <f>M8/U5</f>
        <v>0.19969788519637463</v>
      </c>
      <c r="R8" s="33">
        <f>N8/V5</f>
        <v>0.19743968488429345</v>
      </c>
      <c r="S8" s="33">
        <f>O8/W5</f>
        <v>0.185398542205502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77">
        <v>245</v>
      </c>
      <c r="E9" s="75">
        <v>271</v>
      </c>
      <c r="F9" s="75">
        <v>138</v>
      </c>
      <c r="G9" s="67">
        <f t="shared" si="0"/>
        <v>654</v>
      </c>
      <c r="H9" s="77">
        <v>159</v>
      </c>
      <c r="I9" s="75">
        <v>194</v>
      </c>
      <c r="J9" s="75">
        <v>12</v>
      </c>
      <c r="K9" s="40">
        <f t="shared" si="2"/>
        <v>365</v>
      </c>
      <c r="L9" s="41">
        <f t="shared" si="1"/>
        <v>404</v>
      </c>
      <c r="M9" s="42">
        <f t="shared" si="1"/>
        <v>465</v>
      </c>
      <c r="N9" s="42">
        <f t="shared" si="1"/>
        <v>150</v>
      </c>
      <c r="O9" s="43">
        <f t="shared" si="3"/>
        <v>1019</v>
      </c>
      <c r="P9" s="33">
        <f>L9/T5</f>
        <v>0.12764612954186413</v>
      </c>
      <c r="Q9" s="33">
        <f>M9/U5</f>
        <v>0.1404833836858006</v>
      </c>
      <c r="R9" s="33">
        <f>N9/V5</f>
        <v>7.3855243722304287E-2</v>
      </c>
      <c r="S9" s="33">
        <f>O9/W5</f>
        <v>0.11979778979543851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77">
        <v>0</v>
      </c>
      <c r="E10" s="75">
        <v>0</v>
      </c>
      <c r="F10" s="75">
        <v>0</v>
      </c>
      <c r="G10" s="67">
        <f t="shared" si="0"/>
        <v>0</v>
      </c>
      <c r="H10" s="77">
        <v>0</v>
      </c>
      <c r="I10" s="75">
        <v>0</v>
      </c>
      <c r="J10" s="75">
        <v>0</v>
      </c>
      <c r="K10" s="40">
        <f t="shared" si="2"/>
        <v>0</v>
      </c>
      <c r="L10" s="41">
        <f t="shared" si="1"/>
        <v>0</v>
      </c>
      <c r="M10" s="42">
        <f t="shared" si="1"/>
        <v>0</v>
      </c>
      <c r="N10" s="42">
        <f t="shared" si="1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77">
        <v>0</v>
      </c>
      <c r="E11" s="75">
        <v>0</v>
      </c>
      <c r="F11" s="75">
        <v>0</v>
      </c>
      <c r="G11" s="67">
        <f t="shared" si="0"/>
        <v>0</v>
      </c>
      <c r="H11" s="77">
        <v>0</v>
      </c>
      <c r="I11" s="75">
        <v>0</v>
      </c>
      <c r="J11" s="75">
        <v>0</v>
      </c>
      <c r="K11" s="40">
        <f t="shared" si="2"/>
        <v>0</v>
      </c>
      <c r="L11" s="41">
        <f t="shared" si="1"/>
        <v>0</v>
      </c>
      <c r="M11" s="42">
        <f t="shared" si="1"/>
        <v>0</v>
      </c>
      <c r="N11" s="42">
        <f t="shared" si="1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77">
        <v>285</v>
      </c>
      <c r="E12" s="75">
        <v>323</v>
      </c>
      <c r="F12" s="75">
        <v>187</v>
      </c>
      <c r="G12" s="67">
        <f t="shared" si="0"/>
        <v>795</v>
      </c>
      <c r="H12" s="77">
        <v>230</v>
      </c>
      <c r="I12" s="75">
        <v>338</v>
      </c>
      <c r="J12" s="75">
        <v>214</v>
      </c>
      <c r="K12" s="40">
        <f t="shared" si="2"/>
        <v>782</v>
      </c>
      <c r="L12" s="41">
        <f t="shared" si="1"/>
        <v>515</v>
      </c>
      <c r="M12" s="42">
        <f t="shared" si="1"/>
        <v>661</v>
      </c>
      <c r="N12" s="42">
        <f t="shared" si="1"/>
        <v>401</v>
      </c>
      <c r="O12" s="43">
        <f t="shared" si="3"/>
        <v>1577</v>
      </c>
      <c r="P12" s="33">
        <f>L12/T5</f>
        <v>0.1627172195892575</v>
      </c>
      <c r="Q12" s="33">
        <f>M12/U5</f>
        <v>0.19969788519637463</v>
      </c>
      <c r="R12" s="33">
        <f>N12/V5</f>
        <v>0.19743968488429345</v>
      </c>
      <c r="S12" s="33">
        <f>O12/W5</f>
        <v>0.185398542205502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77">
        <v>285</v>
      </c>
      <c r="E13" s="75">
        <v>323</v>
      </c>
      <c r="F13" s="75">
        <v>187</v>
      </c>
      <c r="G13" s="67">
        <f t="shared" si="0"/>
        <v>795</v>
      </c>
      <c r="H13" s="77">
        <v>230</v>
      </c>
      <c r="I13" s="75">
        <v>338</v>
      </c>
      <c r="J13" s="75">
        <v>214</v>
      </c>
      <c r="K13" s="40">
        <f t="shared" si="2"/>
        <v>782</v>
      </c>
      <c r="L13" s="41">
        <f t="shared" si="1"/>
        <v>515</v>
      </c>
      <c r="M13" s="42">
        <f t="shared" si="1"/>
        <v>661</v>
      </c>
      <c r="N13" s="42">
        <f t="shared" si="1"/>
        <v>401</v>
      </c>
      <c r="O13" s="43">
        <f t="shared" si="3"/>
        <v>1577</v>
      </c>
      <c r="P13" s="33">
        <f>L13/T5</f>
        <v>0.1627172195892575</v>
      </c>
      <c r="Q13" s="33">
        <f>M13/U5</f>
        <v>0.19969788519637463</v>
      </c>
      <c r="R13" s="33">
        <f>N13/V5</f>
        <v>0.19743968488429345</v>
      </c>
      <c r="S13" s="33">
        <f>O13/W5</f>
        <v>0.185398542205502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77">
        <v>187</v>
      </c>
      <c r="E14" s="75">
        <v>96</v>
      </c>
      <c r="F14" s="75">
        <v>0</v>
      </c>
      <c r="G14" s="67">
        <f t="shared" si="0"/>
        <v>283</v>
      </c>
      <c r="H14" s="77">
        <v>68</v>
      </c>
      <c r="I14" s="75">
        <v>104</v>
      </c>
      <c r="J14" s="75">
        <v>0</v>
      </c>
      <c r="K14" s="40">
        <f t="shared" si="2"/>
        <v>172</v>
      </c>
      <c r="L14" s="41">
        <f t="shared" si="1"/>
        <v>255</v>
      </c>
      <c r="M14" s="42">
        <f t="shared" si="1"/>
        <v>200</v>
      </c>
      <c r="N14" s="42">
        <f t="shared" si="1"/>
        <v>0</v>
      </c>
      <c r="O14" s="43">
        <f t="shared" si="3"/>
        <v>455</v>
      </c>
      <c r="P14" s="33">
        <f>L14/T5</f>
        <v>8.0568720379146919E-2</v>
      </c>
      <c r="Q14" s="33">
        <f>M14/U5</f>
        <v>6.0422960725075532E-2</v>
      </c>
      <c r="R14" s="33">
        <f>N14/V5</f>
        <v>0</v>
      </c>
      <c r="S14" s="33">
        <f>O14/W5</f>
        <v>5.3491652950858219E-2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77">
        <v>0</v>
      </c>
      <c r="E15" s="75">
        <v>92</v>
      </c>
      <c r="F15" s="75">
        <v>90</v>
      </c>
      <c r="G15" s="67">
        <f t="shared" si="0"/>
        <v>182</v>
      </c>
      <c r="H15" s="77">
        <v>15</v>
      </c>
      <c r="I15" s="75">
        <v>112</v>
      </c>
      <c r="J15" s="75">
        <v>101</v>
      </c>
      <c r="K15" s="40">
        <f t="shared" si="2"/>
        <v>228</v>
      </c>
      <c r="L15" s="41">
        <f t="shared" si="1"/>
        <v>15</v>
      </c>
      <c r="M15" s="42">
        <f t="shared" si="1"/>
        <v>204</v>
      </c>
      <c r="N15" s="42">
        <f t="shared" si="1"/>
        <v>191</v>
      </c>
      <c r="O15" s="43">
        <f t="shared" si="3"/>
        <v>410</v>
      </c>
      <c r="P15" s="33">
        <f>L15/T5</f>
        <v>4.7393364928909956E-3</v>
      </c>
      <c r="Q15" s="33">
        <f>M15/U5</f>
        <v>6.1631419939577041E-2</v>
      </c>
      <c r="R15" s="33">
        <f>N15/V5</f>
        <v>9.4042343673067449E-2</v>
      </c>
      <c r="S15" s="33">
        <f>O15/W5</f>
        <v>4.8201269691982129E-2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78">
        <v>0</v>
      </c>
      <c r="E16" s="76">
        <v>62</v>
      </c>
      <c r="F16" s="76">
        <v>53</v>
      </c>
      <c r="G16" s="68">
        <f t="shared" si="0"/>
        <v>115</v>
      </c>
      <c r="H16" s="78">
        <v>0</v>
      </c>
      <c r="I16" s="76">
        <v>73</v>
      </c>
      <c r="J16" s="76">
        <v>66</v>
      </c>
      <c r="K16" s="50">
        <f t="shared" si="2"/>
        <v>139</v>
      </c>
      <c r="L16" s="51">
        <f t="shared" si="1"/>
        <v>0</v>
      </c>
      <c r="M16" s="52">
        <f t="shared" si="1"/>
        <v>135</v>
      </c>
      <c r="N16" s="52">
        <f t="shared" si="1"/>
        <v>119</v>
      </c>
      <c r="O16" s="53">
        <f t="shared" si="3"/>
        <v>254</v>
      </c>
      <c r="P16" s="33">
        <f>L16/T5</f>
        <v>0</v>
      </c>
      <c r="Q16" s="33">
        <f>M16/U5</f>
        <v>4.0785498489425982E-2</v>
      </c>
      <c r="R16" s="33">
        <f>N16/V5</f>
        <v>5.8591826686361398E-2</v>
      </c>
      <c r="S16" s="33">
        <f>O16/W5</f>
        <v>2.9861274394545029E-2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87" t="s">
        <v>35</v>
      </c>
      <c r="B18" s="87"/>
      <c r="C18" s="87"/>
      <c r="D18" s="87"/>
      <c r="E18" s="87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1275</v>
      </c>
      <c r="I19" s="60" t="s">
        <v>37</v>
      </c>
      <c r="J19" s="61">
        <f>H19/P19</f>
        <v>0.24070228431187465</v>
      </c>
      <c r="L19" s="88" t="s">
        <v>38</v>
      </c>
      <c r="M19" s="88"/>
      <c r="N19" s="88"/>
      <c r="O19" s="89"/>
      <c r="P19" s="62">
        <f>[2]Гурьевск!$P$74</f>
        <v>5297</v>
      </c>
      <c r="Q19" s="56"/>
      <c r="R19" s="56"/>
      <c r="S19" s="56"/>
    </row>
    <row r="20" spans="1:19" s="4" customFormat="1" ht="15.75" x14ac:dyDescent="0.25">
      <c r="A20" s="63" t="s">
        <v>39</v>
      </c>
      <c r="B20" s="87" t="s">
        <v>40</v>
      </c>
      <c r="C20" s="87"/>
      <c r="D20" s="87"/>
      <c r="E20" s="87"/>
      <c r="F20" s="87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rgb="FFFFFF00"/>
  </sheetPr>
  <dimension ref="A1:W32"/>
  <sheetViews>
    <sheetView topLeftCell="A4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1" t="s">
        <v>1</v>
      </c>
      <c r="Q1" s="91"/>
      <c r="R1" s="91"/>
      <c r="S1" s="91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2"/>
      <c r="Q2" s="92"/>
      <c r="R2" s="93"/>
      <c r="S2" s="94"/>
    </row>
    <row r="3" spans="1:23" s="4" customFormat="1" ht="16.5" customHeight="1" thickBot="1" x14ac:dyDescent="0.3">
      <c r="A3" s="95" t="s">
        <v>3</v>
      </c>
      <c r="B3" s="97" t="s">
        <v>4</v>
      </c>
      <c r="C3" s="97" t="s">
        <v>5</v>
      </c>
      <c r="D3" s="100" t="s">
        <v>6</v>
      </c>
      <c r="E3" s="101"/>
      <c r="F3" s="101"/>
      <c r="G3" s="102"/>
      <c r="H3" s="100" t="s">
        <v>7</v>
      </c>
      <c r="I3" s="101"/>
      <c r="J3" s="101"/>
      <c r="K3" s="102"/>
      <c r="L3" s="100" t="s">
        <v>8</v>
      </c>
      <c r="M3" s="101"/>
      <c r="N3" s="101"/>
      <c r="O3" s="102"/>
      <c r="P3" s="103" t="s">
        <v>9</v>
      </c>
      <c r="Q3" s="104"/>
      <c r="R3" s="104"/>
      <c r="S3" s="105"/>
      <c r="T3" s="85" t="s">
        <v>10</v>
      </c>
      <c r="U3" s="86"/>
      <c r="V3" s="86"/>
      <c r="W3" s="3"/>
    </row>
    <row r="4" spans="1:23" s="4" customFormat="1" ht="32.25" thickBot="1" x14ac:dyDescent="0.3">
      <c r="A4" s="96"/>
      <c r="B4" s="98"/>
      <c r="C4" s="99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[1]Гусев!$E$7</f>
        <v>1166</v>
      </c>
      <c r="U5" s="23">
        <f>[1]Гусев!$E$8</f>
        <v>1204</v>
      </c>
      <c r="V5" s="23">
        <f>[1]Гусев!$E$9</f>
        <v>646</v>
      </c>
      <c r="W5" s="23">
        <f>SUM(T5:V5)</f>
        <v>3016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17</v>
      </c>
      <c r="E6" s="69">
        <v>23</v>
      </c>
      <c r="F6" s="69">
        <v>21</v>
      </c>
      <c r="G6" s="71">
        <f>D6+E6+F6</f>
        <v>61</v>
      </c>
      <c r="H6" s="27">
        <v>21</v>
      </c>
      <c r="I6" s="69">
        <v>21</v>
      </c>
      <c r="J6" s="69">
        <v>12</v>
      </c>
      <c r="K6" s="29">
        <f>H6+I6+J6</f>
        <v>54</v>
      </c>
      <c r="L6" s="30">
        <f t="shared" ref="L6:N16" si="0">D6+H6</f>
        <v>38</v>
      </c>
      <c r="M6" s="31">
        <f t="shared" si="0"/>
        <v>44</v>
      </c>
      <c r="N6" s="31">
        <f t="shared" si="0"/>
        <v>33</v>
      </c>
      <c r="O6" s="32">
        <f>L6+M6+N6</f>
        <v>115</v>
      </c>
      <c r="P6" s="33">
        <f>L6/T5</f>
        <v>3.2590051457975985E-2</v>
      </c>
      <c r="Q6" s="33">
        <f>M6/U5</f>
        <v>3.6544850498338874E-2</v>
      </c>
      <c r="R6" s="33">
        <f>N6/V5</f>
        <v>5.108359133126935E-2</v>
      </c>
      <c r="S6" s="33">
        <f>O6/W5</f>
        <v>3.8129973474801064E-2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19</v>
      </c>
      <c r="E7" s="70">
        <v>22</v>
      </c>
      <c r="F7" s="70">
        <v>23</v>
      </c>
      <c r="G7" s="72">
        <f t="shared" ref="G7:G16" si="1">D7+E7+F7</f>
        <v>64</v>
      </c>
      <c r="H7" s="38">
        <v>33</v>
      </c>
      <c r="I7" s="70">
        <v>16</v>
      </c>
      <c r="J7" s="70">
        <v>7</v>
      </c>
      <c r="K7" s="40">
        <f t="shared" ref="K7:K16" si="2">H7+I7+J7</f>
        <v>56</v>
      </c>
      <c r="L7" s="41">
        <f t="shared" si="0"/>
        <v>52</v>
      </c>
      <c r="M7" s="42">
        <f t="shared" si="0"/>
        <v>38</v>
      </c>
      <c r="N7" s="42">
        <f t="shared" si="0"/>
        <v>30</v>
      </c>
      <c r="O7" s="43">
        <f>L7+M7+N7</f>
        <v>120</v>
      </c>
      <c r="P7" s="33">
        <f>L7/T5</f>
        <v>4.4596912521440824E-2</v>
      </c>
      <c r="Q7" s="33">
        <f>M7/U5</f>
        <v>3.1561461794019932E-2</v>
      </c>
      <c r="R7" s="33">
        <f>N7/V5</f>
        <v>4.6439628482972138E-2</v>
      </c>
      <c r="S7" s="33">
        <f>O7/W5</f>
        <v>3.9787798408488062E-2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19</v>
      </c>
      <c r="E8" s="70">
        <v>23</v>
      </c>
      <c r="F8" s="70">
        <v>15</v>
      </c>
      <c r="G8" s="72">
        <f t="shared" si="1"/>
        <v>57</v>
      </c>
      <c r="H8" s="38">
        <v>19</v>
      </c>
      <c r="I8" s="70">
        <v>19</v>
      </c>
      <c r="J8" s="70">
        <v>17</v>
      </c>
      <c r="K8" s="40">
        <f t="shared" si="2"/>
        <v>55</v>
      </c>
      <c r="L8" s="41">
        <f t="shared" si="0"/>
        <v>38</v>
      </c>
      <c r="M8" s="42">
        <f t="shared" si="0"/>
        <v>42</v>
      </c>
      <c r="N8" s="42">
        <f t="shared" si="0"/>
        <v>32</v>
      </c>
      <c r="O8" s="43">
        <f t="shared" ref="O8:O16" si="3">L8+M8+N8</f>
        <v>112</v>
      </c>
      <c r="P8" s="33">
        <f>L8/T5</f>
        <v>3.2590051457975985E-2</v>
      </c>
      <c r="Q8" s="33">
        <f>M8/U5</f>
        <v>3.4883720930232558E-2</v>
      </c>
      <c r="R8" s="33">
        <f>N8/V5</f>
        <v>4.9535603715170282E-2</v>
      </c>
      <c r="S8" s="33">
        <f>O8/W5</f>
        <v>3.7135278514588858E-2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39</v>
      </c>
      <c r="E9" s="70">
        <v>33</v>
      </c>
      <c r="F9" s="70">
        <v>32</v>
      </c>
      <c r="G9" s="72">
        <f t="shared" si="1"/>
        <v>104</v>
      </c>
      <c r="H9" s="38">
        <v>31</v>
      </c>
      <c r="I9" s="70">
        <v>22</v>
      </c>
      <c r="J9" s="70">
        <v>6</v>
      </c>
      <c r="K9" s="40">
        <f t="shared" si="2"/>
        <v>59</v>
      </c>
      <c r="L9" s="41">
        <f t="shared" si="0"/>
        <v>70</v>
      </c>
      <c r="M9" s="42">
        <f t="shared" si="0"/>
        <v>55</v>
      </c>
      <c r="N9" s="42">
        <f t="shared" si="0"/>
        <v>38</v>
      </c>
      <c r="O9" s="43">
        <f t="shared" si="3"/>
        <v>163</v>
      </c>
      <c r="P9" s="33">
        <f>L9/T5</f>
        <v>6.0034305317324184E-2</v>
      </c>
      <c r="Q9" s="33">
        <f>M9/U5</f>
        <v>4.5681063122923589E-2</v>
      </c>
      <c r="R9" s="33">
        <f>N9/V5</f>
        <v>5.8823529411764705E-2</v>
      </c>
      <c r="S9" s="33">
        <f>O9/W5</f>
        <v>5.4045092838196286E-2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2</v>
      </c>
      <c r="E10" s="70">
        <v>1</v>
      </c>
      <c r="F10" s="70"/>
      <c r="G10" s="72">
        <f t="shared" si="1"/>
        <v>3</v>
      </c>
      <c r="H10" s="38"/>
      <c r="I10" s="70">
        <v>1</v>
      </c>
      <c r="J10" s="70"/>
      <c r="K10" s="40">
        <f t="shared" si="2"/>
        <v>1</v>
      </c>
      <c r="L10" s="41">
        <f t="shared" si="0"/>
        <v>2</v>
      </c>
      <c r="M10" s="42">
        <f t="shared" si="0"/>
        <v>2</v>
      </c>
      <c r="N10" s="42">
        <f t="shared" si="0"/>
        <v>0</v>
      </c>
      <c r="O10" s="43">
        <f t="shared" si="3"/>
        <v>4</v>
      </c>
      <c r="P10" s="33">
        <f>L10/T5</f>
        <v>1.7152658662092624E-3</v>
      </c>
      <c r="Q10" s="33">
        <f>M10/U5</f>
        <v>1.6611295681063123E-3</v>
      </c>
      <c r="R10" s="33">
        <f>N10/V5</f>
        <v>0</v>
      </c>
      <c r="S10" s="33">
        <f>O10/W5</f>
        <v>1.3262599469496021E-3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33</v>
      </c>
      <c r="E12" s="70">
        <v>35</v>
      </c>
      <c r="F12" s="70">
        <v>33</v>
      </c>
      <c r="G12" s="72">
        <f t="shared" si="1"/>
        <v>101</v>
      </c>
      <c r="H12" s="38">
        <v>63</v>
      </c>
      <c r="I12" s="70">
        <v>68</v>
      </c>
      <c r="J12" s="70">
        <v>46</v>
      </c>
      <c r="K12" s="40">
        <f t="shared" si="2"/>
        <v>177</v>
      </c>
      <c r="L12" s="41">
        <f t="shared" si="0"/>
        <v>96</v>
      </c>
      <c r="M12" s="42">
        <f t="shared" si="0"/>
        <v>103</v>
      </c>
      <c r="N12" s="42">
        <f t="shared" si="0"/>
        <v>79</v>
      </c>
      <c r="O12" s="43">
        <f t="shared" si="3"/>
        <v>278</v>
      </c>
      <c r="P12" s="33">
        <f>L12/T5</f>
        <v>8.2332761578044603E-2</v>
      </c>
      <c r="Q12" s="33">
        <f>M12/U5</f>
        <v>8.5548172757475088E-2</v>
      </c>
      <c r="R12" s="33">
        <f>N12/V5</f>
        <v>0.12229102167182662</v>
      </c>
      <c r="S12" s="33">
        <f>O12/W5</f>
        <v>9.217506631299735E-2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33</v>
      </c>
      <c r="E13" s="70">
        <v>35</v>
      </c>
      <c r="F13" s="70">
        <v>33</v>
      </c>
      <c r="G13" s="72">
        <f t="shared" si="1"/>
        <v>101</v>
      </c>
      <c r="H13" s="38">
        <v>63</v>
      </c>
      <c r="I13" s="70">
        <v>68</v>
      </c>
      <c r="J13" s="70">
        <v>46</v>
      </c>
      <c r="K13" s="40">
        <f t="shared" si="2"/>
        <v>177</v>
      </c>
      <c r="L13" s="41">
        <f t="shared" si="0"/>
        <v>96</v>
      </c>
      <c r="M13" s="42">
        <f t="shared" si="0"/>
        <v>103</v>
      </c>
      <c r="N13" s="42">
        <f t="shared" si="0"/>
        <v>79</v>
      </c>
      <c r="O13" s="43">
        <f t="shared" si="3"/>
        <v>278</v>
      </c>
      <c r="P13" s="33">
        <f>L13/T5</f>
        <v>8.2332761578044603E-2</v>
      </c>
      <c r="Q13" s="33">
        <f>M13/U5</f>
        <v>8.5548172757475088E-2</v>
      </c>
      <c r="R13" s="33">
        <f>N13/V5</f>
        <v>0.12229102167182662</v>
      </c>
      <c r="S13" s="33">
        <f>O13/W5</f>
        <v>9.217506631299735E-2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26</v>
      </c>
      <c r="E14" s="70">
        <v>28</v>
      </c>
      <c r="F14" s="70">
        <v>27</v>
      </c>
      <c r="G14" s="72">
        <f t="shared" si="1"/>
        <v>81</v>
      </c>
      <c r="H14" s="38">
        <v>33</v>
      </c>
      <c r="I14" s="70">
        <v>36</v>
      </c>
      <c r="J14" s="70">
        <v>12</v>
      </c>
      <c r="K14" s="40">
        <f t="shared" si="2"/>
        <v>81</v>
      </c>
      <c r="L14" s="41">
        <f t="shared" si="0"/>
        <v>59</v>
      </c>
      <c r="M14" s="42">
        <f t="shared" si="0"/>
        <v>64</v>
      </c>
      <c r="N14" s="42">
        <f t="shared" si="0"/>
        <v>39</v>
      </c>
      <c r="O14" s="43">
        <f t="shared" si="3"/>
        <v>162</v>
      </c>
      <c r="P14" s="33">
        <f>L14/T5</f>
        <v>5.0600343053173243E-2</v>
      </c>
      <c r="Q14" s="33">
        <f>M14/U5</f>
        <v>5.3156146179401995E-2</v>
      </c>
      <c r="R14" s="33">
        <f>N14/V5</f>
        <v>6.037151702786378E-2</v>
      </c>
      <c r="S14" s="33">
        <f>O14/W5</f>
        <v>5.3713527851458887E-2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>
        <v>33</v>
      </c>
      <c r="F15" s="70">
        <v>5</v>
      </c>
      <c r="G15" s="72">
        <f t="shared" si="1"/>
        <v>38</v>
      </c>
      <c r="H15" s="38"/>
      <c r="I15" s="70">
        <v>15</v>
      </c>
      <c r="J15" s="70">
        <v>9</v>
      </c>
      <c r="K15" s="40">
        <f t="shared" si="2"/>
        <v>24</v>
      </c>
      <c r="L15" s="41">
        <f t="shared" si="0"/>
        <v>0</v>
      </c>
      <c r="M15" s="42">
        <f t="shared" si="0"/>
        <v>48</v>
      </c>
      <c r="N15" s="42">
        <f t="shared" si="0"/>
        <v>14</v>
      </c>
      <c r="O15" s="43">
        <f t="shared" si="3"/>
        <v>62</v>
      </c>
      <c r="P15" s="33">
        <f>L15/T5</f>
        <v>0</v>
      </c>
      <c r="Q15" s="33">
        <f>M15/U5</f>
        <v>3.9867109634551492E-2</v>
      </c>
      <c r="R15" s="33">
        <f>N15/V5</f>
        <v>2.1671826625386997E-2</v>
      </c>
      <c r="S15" s="33">
        <f>O15/W5</f>
        <v>2.0557029177718834E-2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>
        <v>25</v>
      </c>
      <c r="F16" s="49">
        <v>11</v>
      </c>
      <c r="G16" s="73">
        <f t="shared" si="1"/>
        <v>36</v>
      </c>
      <c r="H16" s="48"/>
      <c r="I16" s="49">
        <v>14</v>
      </c>
      <c r="J16" s="49">
        <v>7</v>
      </c>
      <c r="K16" s="50">
        <f t="shared" si="2"/>
        <v>21</v>
      </c>
      <c r="L16" s="51">
        <f t="shared" si="0"/>
        <v>0</v>
      </c>
      <c r="M16" s="52">
        <f t="shared" si="0"/>
        <v>39</v>
      </c>
      <c r="N16" s="52">
        <f t="shared" si="0"/>
        <v>18</v>
      </c>
      <c r="O16" s="53">
        <f t="shared" si="3"/>
        <v>57</v>
      </c>
      <c r="P16" s="33">
        <f>L16/T5</f>
        <v>0</v>
      </c>
      <c r="Q16" s="33">
        <f>M16/U5</f>
        <v>3.2392026578073087E-2</v>
      </c>
      <c r="R16" s="33">
        <f>N16/V5</f>
        <v>2.7863777089783281E-2</v>
      </c>
      <c r="S16" s="33">
        <f>O16/W5</f>
        <v>1.8899204244031829E-2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87" t="s">
        <v>35</v>
      </c>
      <c r="B18" s="87"/>
      <c r="C18" s="87"/>
      <c r="D18" s="87"/>
      <c r="E18" s="87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88" t="s">
        <v>38</v>
      </c>
      <c r="M19" s="88"/>
      <c r="N19" s="88"/>
      <c r="O19" s="89"/>
      <c r="P19" s="62">
        <f>[2]Гусев!$P$74</f>
        <v>124</v>
      </c>
      <c r="Q19" s="56"/>
      <c r="R19" s="56"/>
      <c r="S19" s="56"/>
    </row>
    <row r="20" spans="1:19" s="4" customFormat="1" ht="15.75" x14ac:dyDescent="0.25">
      <c r="A20" s="63" t="s">
        <v>39</v>
      </c>
      <c r="B20" s="87" t="s">
        <v>40</v>
      </c>
      <c r="C20" s="87"/>
      <c r="D20" s="87"/>
      <c r="E20" s="87"/>
      <c r="F20" s="87"/>
      <c r="H20" s="64">
        <v>100</v>
      </c>
      <c r="I20" s="60" t="s">
        <v>41</v>
      </c>
      <c r="J20" s="61">
        <f>H20/P19</f>
        <v>0.80645161290322576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rgb="FFFFFF00"/>
  </sheetPr>
  <dimension ref="A1:W32"/>
  <sheetViews>
    <sheetView topLeftCell="A7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1" t="s">
        <v>1</v>
      </c>
      <c r="Q1" s="91"/>
      <c r="R1" s="91"/>
      <c r="S1" s="91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2"/>
      <c r="Q2" s="92"/>
      <c r="R2" s="93"/>
      <c r="S2" s="94"/>
    </row>
    <row r="3" spans="1:23" s="4" customFormat="1" ht="16.5" customHeight="1" thickBot="1" x14ac:dyDescent="0.3">
      <c r="A3" s="95" t="s">
        <v>3</v>
      </c>
      <c r="B3" s="97" t="s">
        <v>4</v>
      </c>
      <c r="C3" s="97" t="s">
        <v>5</v>
      </c>
      <c r="D3" s="100" t="s">
        <v>6</v>
      </c>
      <c r="E3" s="101"/>
      <c r="F3" s="101"/>
      <c r="G3" s="102"/>
      <c r="H3" s="100" t="s">
        <v>7</v>
      </c>
      <c r="I3" s="101"/>
      <c r="J3" s="101"/>
      <c r="K3" s="102"/>
      <c r="L3" s="100" t="s">
        <v>8</v>
      </c>
      <c r="M3" s="101"/>
      <c r="N3" s="101"/>
      <c r="O3" s="102"/>
      <c r="P3" s="103" t="s">
        <v>9</v>
      </c>
      <c r="Q3" s="104"/>
      <c r="R3" s="104"/>
      <c r="S3" s="105"/>
      <c r="T3" s="85" t="s">
        <v>10</v>
      </c>
      <c r="U3" s="86"/>
      <c r="V3" s="86"/>
      <c r="W3" s="3"/>
    </row>
    <row r="4" spans="1:23" s="4" customFormat="1" ht="32.25" thickBot="1" x14ac:dyDescent="0.3">
      <c r="A4" s="96"/>
      <c r="B4" s="98"/>
      <c r="C4" s="99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[1]Зеленоградск!$E$7</f>
        <v>1506</v>
      </c>
      <c r="U5" s="23">
        <f>[1]Зеленоградск!$E$8</f>
        <v>1625</v>
      </c>
      <c r="V5" s="23">
        <f>[1]Зеленоградск!$E$9</f>
        <v>1536</v>
      </c>
      <c r="W5" s="23">
        <f>SUM(T5:V5)</f>
        <v>4667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102</v>
      </c>
      <c r="E6" s="69">
        <v>120</v>
      </c>
      <c r="F6" s="69">
        <v>157</v>
      </c>
      <c r="G6" s="71">
        <f>D6+E6+F6</f>
        <v>379</v>
      </c>
      <c r="H6" s="27">
        <v>54</v>
      </c>
      <c r="I6" s="69">
        <v>173</v>
      </c>
      <c r="J6" s="69">
        <v>189</v>
      </c>
      <c r="K6" s="29">
        <f>H6+I6+J6</f>
        <v>416</v>
      </c>
      <c r="L6" s="30">
        <f t="shared" ref="L6:N16" si="0">D6+H6</f>
        <v>156</v>
      </c>
      <c r="M6" s="31">
        <f t="shared" si="0"/>
        <v>293</v>
      </c>
      <c r="N6" s="31">
        <f t="shared" si="0"/>
        <v>346</v>
      </c>
      <c r="O6" s="32">
        <f>L6+M6+N6</f>
        <v>795</v>
      </c>
      <c r="P6" s="33">
        <f>L6/T5</f>
        <v>0.10358565737051793</v>
      </c>
      <c r="Q6" s="33">
        <f>M6/U5</f>
        <v>0.18030769230769231</v>
      </c>
      <c r="R6" s="33">
        <f>N6/V5</f>
        <v>0.22526041666666666</v>
      </c>
      <c r="S6" s="33">
        <f>O6/W5</f>
        <v>0.17034497535890294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9</v>
      </c>
      <c r="E7" s="70">
        <v>54</v>
      </c>
      <c r="F7" s="70">
        <v>69</v>
      </c>
      <c r="G7" s="72">
        <f t="shared" ref="G7:G16" si="1">D7+E7+F7</f>
        <v>132</v>
      </c>
      <c r="H7" s="38">
        <v>18</v>
      </c>
      <c r="I7" s="70">
        <v>52</v>
      </c>
      <c r="J7" s="70">
        <v>63</v>
      </c>
      <c r="K7" s="40">
        <f t="shared" ref="K7:K16" si="2">H7+I7+J7</f>
        <v>133</v>
      </c>
      <c r="L7" s="41">
        <f t="shared" si="0"/>
        <v>27</v>
      </c>
      <c r="M7" s="42">
        <f t="shared" si="0"/>
        <v>106</v>
      </c>
      <c r="N7" s="42">
        <f t="shared" si="0"/>
        <v>132</v>
      </c>
      <c r="O7" s="43">
        <f>L7+M7+N7</f>
        <v>265</v>
      </c>
      <c r="P7" s="33">
        <f>L7/T5</f>
        <v>1.7928286852589643E-2</v>
      </c>
      <c r="Q7" s="33">
        <f>M7/U5</f>
        <v>6.5230769230769231E-2</v>
      </c>
      <c r="R7" s="33">
        <f>N7/V5</f>
        <v>8.59375E-2</v>
      </c>
      <c r="S7" s="33">
        <f>O7/W5</f>
        <v>5.6781658452967648E-2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50</v>
      </c>
      <c r="E8" s="70">
        <v>108</v>
      </c>
      <c r="F8" s="70">
        <v>134</v>
      </c>
      <c r="G8" s="72">
        <f t="shared" si="1"/>
        <v>292</v>
      </c>
      <c r="H8" s="38">
        <v>54</v>
      </c>
      <c r="I8" s="70">
        <v>118</v>
      </c>
      <c r="J8" s="70">
        <v>122</v>
      </c>
      <c r="K8" s="40">
        <f t="shared" si="2"/>
        <v>294</v>
      </c>
      <c r="L8" s="41">
        <f t="shared" si="0"/>
        <v>104</v>
      </c>
      <c r="M8" s="42">
        <f t="shared" si="0"/>
        <v>226</v>
      </c>
      <c r="N8" s="42">
        <f t="shared" si="0"/>
        <v>256</v>
      </c>
      <c r="O8" s="43">
        <f t="shared" ref="O8:O16" si="3">L8+M8+N8</f>
        <v>586</v>
      </c>
      <c r="P8" s="33">
        <f>L8/T5</f>
        <v>6.9057104913678613E-2</v>
      </c>
      <c r="Q8" s="33">
        <f>M8/U5</f>
        <v>0.13907692307692307</v>
      </c>
      <c r="R8" s="33">
        <f>N8/V5</f>
        <v>0.16666666666666666</v>
      </c>
      <c r="S8" s="33">
        <f>O8/W5</f>
        <v>0.12556245982429826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253</v>
      </c>
      <c r="E9" s="70">
        <v>184</v>
      </c>
      <c r="F9" s="70">
        <v>159</v>
      </c>
      <c r="G9" s="72">
        <f t="shared" si="1"/>
        <v>596</v>
      </c>
      <c r="H9" s="38">
        <v>119</v>
      </c>
      <c r="I9" s="70">
        <v>96</v>
      </c>
      <c r="J9" s="70">
        <v>70</v>
      </c>
      <c r="K9" s="40">
        <f t="shared" si="2"/>
        <v>285</v>
      </c>
      <c r="L9" s="41">
        <f t="shared" si="0"/>
        <v>372</v>
      </c>
      <c r="M9" s="42">
        <f t="shared" si="0"/>
        <v>280</v>
      </c>
      <c r="N9" s="42">
        <f t="shared" si="0"/>
        <v>229</v>
      </c>
      <c r="O9" s="43">
        <f t="shared" si="3"/>
        <v>881</v>
      </c>
      <c r="P9" s="33">
        <f>L9/T5</f>
        <v>0.24701195219123506</v>
      </c>
      <c r="Q9" s="33">
        <f>M9/U5</f>
        <v>0.1723076923076923</v>
      </c>
      <c r="R9" s="33">
        <f>N9/V5</f>
        <v>0.14908854166666666</v>
      </c>
      <c r="S9" s="33">
        <f>O9/W5</f>
        <v>0.18877223055496037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>
        <v>8</v>
      </c>
      <c r="E10" s="70">
        <v>21</v>
      </c>
      <c r="F10" s="70">
        <v>10</v>
      </c>
      <c r="G10" s="72">
        <f t="shared" si="1"/>
        <v>39</v>
      </c>
      <c r="H10" s="38">
        <v>6</v>
      </c>
      <c r="I10" s="70">
        <v>15</v>
      </c>
      <c r="J10" s="70">
        <v>7</v>
      </c>
      <c r="K10" s="40">
        <f t="shared" si="2"/>
        <v>28</v>
      </c>
      <c r="L10" s="41">
        <f t="shared" si="0"/>
        <v>14</v>
      </c>
      <c r="M10" s="42">
        <f t="shared" si="0"/>
        <v>36</v>
      </c>
      <c r="N10" s="42">
        <f t="shared" si="0"/>
        <v>17</v>
      </c>
      <c r="O10" s="43">
        <f t="shared" si="3"/>
        <v>67</v>
      </c>
      <c r="P10" s="33">
        <f>L10/T5</f>
        <v>9.2961487383798145E-3</v>
      </c>
      <c r="Q10" s="33">
        <f>M10/U5</f>
        <v>2.2153846153846152E-2</v>
      </c>
      <c r="R10" s="33">
        <f>N10/V5</f>
        <v>1.1067708333333334E-2</v>
      </c>
      <c r="S10" s="33">
        <f>O10/W5</f>
        <v>1.4356117420184273E-2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50</v>
      </c>
      <c r="E12" s="70">
        <v>108</v>
      </c>
      <c r="F12" s="70">
        <v>134</v>
      </c>
      <c r="G12" s="72">
        <f t="shared" si="1"/>
        <v>292</v>
      </c>
      <c r="H12" s="38">
        <v>54</v>
      </c>
      <c r="I12" s="70">
        <v>118</v>
      </c>
      <c r="J12" s="70">
        <v>122</v>
      </c>
      <c r="K12" s="40">
        <f t="shared" si="2"/>
        <v>294</v>
      </c>
      <c r="L12" s="41">
        <f t="shared" si="0"/>
        <v>104</v>
      </c>
      <c r="M12" s="42">
        <f t="shared" si="0"/>
        <v>226</v>
      </c>
      <c r="N12" s="42">
        <f t="shared" si="0"/>
        <v>256</v>
      </c>
      <c r="O12" s="43">
        <f t="shared" si="3"/>
        <v>586</v>
      </c>
      <c r="P12" s="33">
        <f>L12/T5</f>
        <v>6.9057104913678613E-2</v>
      </c>
      <c r="Q12" s="33">
        <f>M12/U5</f>
        <v>0.13907692307692307</v>
      </c>
      <c r="R12" s="33">
        <f>N12/V5</f>
        <v>0.16666666666666666</v>
      </c>
      <c r="S12" s="33">
        <f>O12/W5</f>
        <v>0.12556245982429826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50</v>
      </c>
      <c r="E13" s="70">
        <v>108</v>
      </c>
      <c r="F13" s="70">
        <v>134</v>
      </c>
      <c r="G13" s="72">
        <f t="shared" si="1"/>
        <v>292</v>
      </c>
      <c r="H13" s="38">
        <v>54</v>
      </c>
      <c r="I13" s="70">
        <v>118</v>
      </c>
      <c r="J13" s="70">
        <v>122</v>
      </c>
      <c r="K13" s="40">
        <f t="shared" si="2"/>
        <v>294</v>
      </c>
      <c r="L13" s="41">
        <f t="shared" si="0"/>
        <v>104</v>
      </c>
      <c r="M13" s="42">
        <f t="shared" si="0"/>
        <v>226</v>
      </c>
      <c r="N13" s="42">
        <f t="shared" si="0"/>
        <v>256</v>
      </c>
      <c r="O13" s="43">
        <f t="shared" si="3"/>
        <v>586</v>
      </c>
      <c r="P13" s="33">
        <f>L13/T5</f>
        <v>6.9057104913678613E-2</v>
      </c>
      <c r="Q13" s="33">
        <f>M13/U5</f>
        <v>0.13907692307692307</v>
      </c>
      <c r="R13" s="33">
        <f>N13/V5</f>
        <v>0.16666666666666666</v>
      </c>
      <c r="S13" s="33">
        <f>O13/W5</f>
        <v>0.12556245982429826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44</v>
      </c>
      <c r="E14" s="70">
        <v>51</v>
      </c>
      <c r="F14" s="70">
        <v>51</v>
      </c>
      <c r="G14" s="72">
        <f t="shared" si="1"/>
        <v>146</v>
      </c>
      <c r="H14" s="38">
        <v>49</v>
      </c>
      <c r="I14" s="70">
        <v>51</v>
      </c>
      <c r="J14" s="70">
        <v>52</v>
      </c>
      <c r="K14" s="40">
        <f t="shared" si="2"/>
        <v>152</v>
      </c>
      <c r="L14" s="41">
        <f t="shared" si="0"/>
        <v>93</v>
      </c>
      <c r="M14" s="42">
        <f t="shared" si="0"/>
        <v>102</v>
      </c>
      <c r="N14" s="42">
        <f t="shared" si="0"/>
        <v>103</v>
      </c>
      <c r="O14" s="43">
        <f t="shared" si="3"/>
        <v>298</v>
      </c>
      <c r="P14" s="33">
        <f>L14/T5</f>
        <v>6.1752988047808766E-2</v>
      </c>
      <c r="Q14" s="33">
        <f>M14/U5</f>
        <v>6.2769230769230772E-2</v>
      </c>
      <c r="R14" s="33">
        <f>N14/V5</f>
        <v>6.7057291666666671E-2</v>
      </c>
      <c r="S14" s="33">
        <f>O14/W5</f>
        <v>6.3852581958431534E-2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>
        <v>147</v>
      </c>
      <c r="F15" s="70">
        <v>164</v>
      </c>
      <c r="G15" s="72">
        <f t="shared" si="1"/>
        <v>311</v>
      </c>
      <c r="H15" s="38"/>
      <c r="I15" s="70">
        <v>122</v>
      </c>
      <c r="J15" s="70">
        <v>140</v>
      </c>
      <c r="K15" s="40">
        <f t="shared" si="2"/>
        <v>262</v>
      </c>
      <c r="L15" s="41">
        <f t="shared" si="0"/>
        <v>0</v>
      </c>
      <c r="M15" s="42">
        <f t="shared" si="0"/>
        <v>269</v>
      </c>
      <c r="N15" s="42">
        <f t="shared" si="0"/>
        <v>304</v>
      </c>
      <c r="O15" s="43">
        <f t="shared" si="3"/>
        <v>573</v>
      </c>
      <c r="P15" s="33">
        <f>L15/T5</f>
        <v>0</v>
      </c>
      <c r="Q15" s="33">
        <f>M15/U5</f>
        <v>0.16553846153846155</v>
      </c>
      <c r="R15" s="33">
        <f>N15/V5</f>
        <v>0.19791666666666666</v>
      </c>
      <c r="S15" s="33">
        <f>O15/W5</f>
        <v>0.12277694450396401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>
        <v>35</v>
      </c>
      <c r="F16" s="49">
        <v>79</v>
      </c>
      <c r="G16" s="73">
        <f t="shared" si="1"/>
        <v>114</v>
      </c>
      <c r="H16" s="48"/>
      <c r="I16" s="49">
        <v>27</v>
      </c>
      <c r="J16" s="49">
        <v>73</v>
      </c>
      <c r="K16" s="50">
        <f t="shared" si="2"/>
        <v>100</v>
      </c>
      <c r="L16" s="51">
        <f t="shared" si="0"/>
        <v>0</v>
      </c>
      <c r="M16" s="52">
        <f t="shared" si="0"/>
        <v>62</v>
      </c>
      <c r="N16" s="52">
        <f t="shared" si="0"/>
        <v>152</v>
      </c>
      <c r="O16" s="53">
        <f t="shared" si="3"/>
        <v>214</v>
      </c>
      <c r="P16" s="33">
        <f>L16/T5</f>
        <v>0</v>
      </c>
      <c r="Q16" s="33">
        <f>M16/U5</f>
        <v>3.8153846153846156E-2</v>
      </c>
      <c r="R16" s="33">
        <f>N16/V5</f>
        <v>9.8958333333333329E-2</v>
      </c>
      <c r="S16" s="33">
        <f>O16/W5</f>
        <v>4.5853867580887081E-2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87" t="s">
        <v>35</v>
      </c>
      <c r="B18" s="87"/>
      <c r="C18" s="87"/>
      <c r="D18" s="87"/>
      <c r="E18" s="87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>
        <v>361</v>
      </c>
      <c r="I19" s="60" t="s">
        <v>37</v>
      </c>
      <c r="J19" s="61">
        <f>H19/P19</f>
        <v>1</v>
      </c>
      <c r="L19" s="88" t="s">
        <v>38</v>
      </c>
      <c r="M19" s="88"/>
      <c r="N19" s="88"/>
      <c r="O19" s="89"/>
      <c r="P19" s="62">
        <f>[2]Зеленоградск!$P$74</f>
        <v>361</v>
      </c>
      <c r="Q19" s="56"/>
      <c r="R19" s="56"/>
      <c r="S19" s="56"/>
    </row>
    <row r="20" spans="1:19" s="4" customFormat="1" ht="15.75" x14ac:dyDescent="0.25">
      <c r="A20" s="63" t="s">
        <v>39</v>
      </c>
      <c r="B20" s="87" t="s">
        <v>40</v>
      </c>
      <c r="C20" s="87"/>
      <c r="D20" s="87"/>
      <c r="E20" s="87"/>
      <c r="F20" s="87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>
        <v>45</v>
      </c>
      <c r="L21" s="60" t="s">
        <v>37</v>
      </c>
      <c r="M21" s="65">
        <f>K21/O10</f>
        <v>0.67164179104477617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1" t="s">
        <v>1</v>
      </c>
      <c r="Q1" s="91"/>
      <c r="R1" s="91"/>
      <c r="S1" s="91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2"/>
      <c r="Q2" s="92"/>
      <c r="R2" s="93"/>
      <c r="S2" s="94"/>
    </row>
    <row r="3" spans="1:23" s="4" customFormat="1" ht="16.5" customHeight="1" thickBot="1" x14ac:dyDescent="0.3">
      <c r="A3" s="95" t="s">
        <v>3</v>
      </c>
      <c r="B3" s="97" t="s">
        <v>4</v>
      </c>
      <c r="C3" s="97" t="s">
        <v>5</v>
      </c>
      <c r="D3" s="100" t="s">
        <v>6</v>
      </c>
      <c r="E3" s="101"/>
      <c r="F3" s="101"/>
      <c r="G3" s="102"/>
      <c r="H3" s="100" t="s">
        <v>7</v>
      </c>
      <c r="I3" s="101"/>
      <c r="J3" s="101"/>
      <c r="K3" s="102"/>
      <c r="L3" s="100" t="s">
        <v>8</v>
      </c>
      <c r="M3" s="101"/>
      <c r="N3" s="101"/>
      <c r="O3" s="102"/>
      <c r="P3" s="103" t="s">
        <v>9</v>
      </c>
      <c r="Q3" s="104"/>
      <c r="R3" s="104"/>
      <c r="S3" s="105"/>
      <c r="T3" s="85" t="s">
        <v>10</v>
      </c>
      <c r="U3" s="86"/>
      <c r="V3" s="86"/>
      <c r="W3" s="3"/>
    </row>
    <row r="4" spans="1:23" s="4" customFormat="1" ht="32.25" thickBot="1" x14ac:dyDescent="0.3">
      <c r="A4" s="96"/>
      <c r="B4" s="98"/>
      <c r="C4" s="99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[1]Краснознаменск!$E$7</f>
        <v>555</v>
      </c>
      <c r="U5" s="23">
        <f>[1]Краснознаменск!$E$8</f>
        <v>697</v>
      </c>
      <c r="V5" s="23">
        <f>[1]Краснознаменск!$E$9</f>
        <v>387</v>
      </c>
      <c r="W5" s="23">
        <f>SUM(T5:V5)</f>
        <v>1639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>
        <v>3</v>
      </c>
      <c r="E6" s="69">
        <v>12</v>
      </c>
      <c r="F6" s="69">
        <v>6</v>
      </c>
      <c r="G6" s="71">
        <f>D6+E6+F6</f>
        <v>21</v>
      </c>
      <c r="H6" s="27"/>
      <c r="I6" s="69">
        <v>29</v>
      </c>
      <c r="J6" s="69">
        <v>18</v>
      </c>
      <c r="K6" s="29">
        <f>H6+I6+J6</f>
        <v>47</v>
      </c>
      <c r="L6" s="30">
        <f t="shared" ref="L6:N16" si="0">D6+H6</f>
        <v>3</v>
      </c>
      <c r="M6" s="31">
        <f t="shared" si="0"/>
        <v>41</v>
      </c>
      <c r="N6" s="31">
        <f t="shared" si="0"/>
        <v>24</v>
      </c>
      <c r="O6" s="32">
        <f>L6+M6+N6</f>
        <v>68</v>
      </c>
      <c r="P6" s="33">
        <f>L6/T5</f>
        <v>5.4054054054054057E-3</v>
      </c>
      <c r="Q6" s="33">
        <f>M6/U5</f>
        <v>5.8823529411764705E-2</v>
      </c>
      <c r="R6" s="33">
        <f>N6/V5</f>
        <v>6.2015503875968991E-2</v>
      </c>
      <c r="S6" s="33">
        <f>O6/W5</f>
        <v>4.148871262965223E-2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/>
      <c r="F7" s="70"/>
      <c r="G7" s="72">
        <f t="shared" ref="G7:G16" si="1">D7+E7+F7</f>
        <v>0</v>
      </c>
      <c r="H7" s="38"/>
      <c r="I7" s="70">
        <v>1</v>
      </c>
      <c r="J7" s="70"/>
      <c r="K7" s="40">
        <f t="shared" ref="K7:K16" si="2">H7+I7+J7</f>
        <v>1</v>
      </c>
      <c r="L7" s="41">
        <f t="shared" si="0"/>
        <v>0</v>
      </c>
      <c r="M7" s="42">
        <f t="shared" si="0"/>
        <v>1</v>
      </c>
      <c r="N7" s="42">
        <f t="shared" si="0"/>
        <v>0</v>
      </c>
      <c r="O7" s="43">
        <f>L7+M7+N7</f>
        <v>1</v>
      </c>
      <c r="P7" s="33">
        <f>L7/T5</f>
        <v>0</v>
      </c>
      <c r="Q7" s="33">
        <f>M7/U5</f>
        <v>1.4347202295552368E-3</v>
      </c>
      <c r="R7" s="33">
        <f>N7/V5</f>
        <v>0</v>
      </c>
      <c r="S7" s="33">
        <f>O7/W5</f>
        <v>6.1012812690665037E-4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69</v>
      </c>
      <c r="E8" s="70">
        <v>139</v>
      </c>
      <c r="F8" s="70">
        <v>61</v>
      </c>
      <c r="G8" s="72">
        <f t="shared" si="1"/>
        <v>269</v>
      </c>
      <c r="H8" s="38">
        <v>59</v>
      </c>
      <c r="I8" s="70">
        <v>114</v>
      </c>
      <c r="J8" s="70">
        <v>83</v>
      </c>
      <c r="K8" s="40">
        <f t="shared" si="2"/>
        <v>256</v>
      </c>
      <c r="L8" s="41">
        <f t="shared" si="0"/>
        <v>128</v>
      </c>
      <c r="M8" s="42">
        <f t="shared" si="0"/>
        <v>253</v>
      </c>
      <c r="N8" s="42">
        <f t="shared" si="0"/>
        <v>144</v>
      </c>
      <c r="O8" s="43">
        <f t="shared" ref="O8:O16" si="3">L8+M8+N8</f>
        <v>525</v>
      </c>
      <c r="P8" s="33">
        <f>L8/T5</f>
        <v>0.23063063063063063</v>
      </c>
      <c r="Q8" s="33">
        <f>M8/U5</f>
        <v>0.36298421807747488</v>
      </c>
      <c r="R8" s="33">
        <f>N8/V5</f>
        <v>0.37209302325581395</v>
      </c>
      <c r="S8" s="33">
        <f>O8/W5</f>
        <v>0.32031726662599147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143</v>
      </c>
      <c r="E9" s="70">
        <v>174</v>
      </c>
      <c r="F9" s="70">
        <v>45</v>
      </c>
      <c r="G9" s="72">
        <f t="shared" si="1"/>
        <v>362</v>
      </c>
      <c r="H9" s="38">
        <v>47</v>
      </c>
      <c r="I9" s="70">
        <v>54</v>
      </c>
      <c r="J9" s="70">
        <v>12</v>
      </c>
      <c r="K9" s="40">
        <f t="shared" si="2"/>
        <v>113</v>
      </c>
      <c r="L9" s="41">
        <f t="shared" si="0"/>
        <v>190</v>
      </c>
      <c r="M9" s="42">
        <f t="shared" si="0"/>
        <v>228</v>
      </c>
      <c r="N9" s="42">
        <f t="shared" si="0"/>
        <v>57</v>
      </c>
      <c r="O9" s="43">
        <f t="shared" si="3"/>
        <v>475</v>
      </c>
      <c r="P9" s="33">
        <f>L9/T5</f>
        <v>0.34234234234234234</v>
      </c>
      <c r="Q9" s="33">
        <f>M9/U5</f>
        <v>0.32711621233859395</v>
      </c>
      <c r="R9" s="33">
        <f>N9/V5</f>
        <v>0.14728682170542637</v>
      </c>
      <c r="S9" s="33">
        <f>O9/W5</f>
        <v>0.28981086028065894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>
        <v>21</v>
      </c>
      <c r="F10" s="70">
        <v>2</v>
      </c>
      <c r="G10" s="72">
        <f t="shared" si="1"/>
        <v>23</v>
      </c>
      <c r="H10" s="38"/>
      <c r="I10" s="70">
        <v>5</v>
      </c>
      <c r="J10" s="70">
        <v>1</v>
      </c>
      <c r="K10" s="40">
        <f t="shared" si="2"/>
        <v>6</v>
      </c>
      <c r="L10" s="41">
        <f t="shared" si="0"/>
        <v>0</v>
      </c>
      <c r="M10" s="42">
        <f t="shared" si="0"/>
        <v>26</v>
      </c>
      <c r="N10" s="42">
        <f t="shared" si="0"/>
        <v>3</v>
      </c>
      <c r="O10" s="43">
        <f t="shared" si="3"/>
        <v>29</v>
      </c>
      <c r="P10" s="33">
        <f>L10/T5</f>
        <v>0</v>
      </c>
      <c r="Q10" s="33">
        <f>M10/U5</f>
        <v>3.7302725968436153E-2</v>
      </c>
      <c r="R10" s="33">
        <f>N10/V5</f>
        <v>7.7519379844961239E-3</v>
      </c>
      <c r="S10" s="33">
        <f>O10/W5</f>
        <v>1.7693715680292862E-2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/>
      <c r="E12" s="70"/>
      <c r="F12" s="70"/>
      <c r="G12" s="72">
        <f t="shared" si="1"/>
        <v>0</v>
      </c>
      <c r="H12" s="38"/>
      <c r="I12" s="70"/>
      <c r="J12" s="70">
        <v>11</v>
      </c>
      <c r="K12" s="40">
        <f t="shared" si="2"/>
        <v>11</v>
      </c>
      <c r="L12" s="41">
        <f t="shared" si="0"/>
        <v>0</v>
      </c>
      <c r="M12" s="42">
        <f t="shared" si="0"/>
        <v>0</v>
      </c>
      <c r="N12" s="42">
        <f t="shared" si="0"/>
        <v>11</v>
      </c>
      <c r="O12" s="43">
        <f t="shared" si="3"/>
        <v>11</v>
      </c>
      <c r="P12" s="33">
        <f>L12/T5</f>
        <v>0</v>
      </c>
      <c r="Q12" s="33">
        <f>M12/U5</f>
        <v>0</v>
      </c>
      <c r="R12" s="33">
        <f>N12/V5</f>
        <v>2.8423772609819122E-2</v>
      </c>
      <c r="S12" s="33">
        <f>O12/W5</f>
        <v>6.7114093959731542E-3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114</v>
      </c>
      <c r="E13" s="70">
        <v>161</v>
      </c>
      <c r="F13" s="70">
        <v>46</v>
      </c>
      <c r="G13" s="72">
        <f t="shared" si="1"/>
        <v>321</v>
      </c>
      <c r="H13" s="38">
        <v>93</v>
      </c>
      <c r="I13" s="70">
        <v>124</v>
      </c>
      <c r="J13" s="70">
        <v>51</v>
      </c>
      <c r="K13" s="40">
        <f t="shared" si="2"/>
        <v>268</v>
      </c>
      <c r="L13" s="41">
        <f t="shared" si="0"/>
        <v>207</v>
      </c>
      <c r="M13" s="42">
        <f t="shared" si="0"/>
        <v>285</v>
      </c>
      <c r="N13" s="42">
        <f t="shared" si="0"/>
        <v>97</v>
      </c>
      <c r="O13" s="43">
        <f t="shared" si="3"/>
        <v>589</v>
      </c>
      <c r="P13" s="33">
        <f>L13/T5</f>
        <v>0.37297297297297299</v>
      </c>
      <c r="Q13" s="33">
        <f>M13/U5</f>
        <v>0.40889526542324245</v>
      </c>
      <c r="R13" s="33">
        <f>N13/V5</f>
        <v>0.25064599483204136</v>
      </c>
      <c r="S13" s="33">
        <f>O13/W5</f>
        <v>0.35936546674801706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11</v>
      </c>
      <c r="E14" s="70">
        <v>46</v>
      </c>
      <c r="F14" s="70">
        <v>17</v>
      </c>
      <c r="G14" s="72">
        <f t="shared" si="1"/>
        <v>74</v>
      </c>
      <c r="H14" s="38">
        <v>13</v>
      </c>
      <c r="I14" s="70">
        <v>68</v>
      </c>
      <c r="J14" s="70">
        <v>23</v>
      </c>
      <c r="K14" s="40">
        <f t="shared" si="2"/>
        <v>104</v>
      </c>
      <c r="L14" s="41">
        <f t="shared" si="0"/>
        <v>24</v>
      </c>
      <c r="M14" s="42">
        <f t="shared" si="0"/>
        <v>114</v>
      </c>
      <c r="N14" s="42">
        <f t="shared" si="0"/>
        <v>40</v>
      </c>
      <c r="O14" s="43">
        <f t="shared" si="3"/>
        <v>178</v>
      </c>
      <c r="P14" s="33">
        <f>L14/T5</f>
        <v>4.3243243243243246E-2</v>
      </c>
      <c r="Q14" s="33">
        <f>M14/U5</f>
        <v>0.16355810616929697</v>
      </c>
      <c r="R14" s="33">
        <f>N14/V5</f>
        <v>0.10335917312661498</v>
      </c>
      <c r="S14" s="33">
        <f>O14/W5</f>
        <v>0.10860280658938377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>
        <v>1</v>
      </c>
      <c r="E15" s="70">
        <v>46</v>
      </c>
      <c r="F15" s="70">
        <v>12</v>
      </c>
      <c r="G15" s="72">
        <f t="shared" si="1"/>
        <v>59</v>
      </c>
      <c r="H15" s="38"/>
      <c r="I15" s="70">
        <v>23</v>
      </c>
      <c r="J15" s="70">
        <v>26</v>
      </c>
      <c r="K15" s="40">
        <f t="shared" si="2"/>
        <v>49</v>
      </c>
      <c r="L15" s="41">
        <f t="shared" si="0"/>
        <v>1</v>
      </c>
      <c r="M15" s="42">
        <f t="shared" si="0"/>
        <v>69</v>
      </c>
      <c r="N15" s="42">
        <f t="shared" si="0"/>
        <v>38</v>
      </c>
      <c r="O15" s="43">
        <f t="shared" si="3"/>
        <v>108</v>
      </c>
      <c r="P15" s="33">
        <f>L15/T5</f>
        <v>1.8018018018018018E-3</v>
      </c>
      <c r="Q15" s="33">
        <f>M15/U5</f>
        <v>9.8995695839311337E-2</v>
      </c>
      <c r="R15" s="33">
        <f>N15/V5</f>
        <v>9.8191214470284241E-2</v>
      </c>
      <c r="S15" s="33">
        <f>O15/W5</f>
        <v>6.5893837705918237E-2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>
        <v>7</v>
      </c>
      <c r="F16" s="49">
        <v>6</v>
      </c>
      <c r="G16" s="73">
        <f t="shared" si="1"/>
        <v>13</v>
      </c>
      <c r="H16" s="48"/>
      <c r="I16" s="49">
        <v>2</v>
      </c>
      <c r="J16" s="49"/>
      <c r="K16" s="50">
        <f t="shared" si="2"/>
        <v>2</v>
      </c>
      <c r="L16" s="51">
        <f t="shared" si="0"/>
        <v>0</v>
      </c>
      <c r="M16" s="52">
        <f t="shared" si="0"/>
        <v>9</v>
      </c>
      <c r="N16" s="52">
        <f t="shared" si="0"/>
        <v>6</v>
      </c>
      <c r="O16" s="53">
        <f t="shared" si="3"/>
        <v>15</v>
      </c>
      <c r="P16" s="33">
        <f>L16/T5</f>
        <v>0</v>
      </c>
      <c r="Q16" s="33">
        <f>M16/U5</f>
        <v>1.2912482065997131E-2</v>
      </c>
      <c r="R16" s="33">
        <f>N16/V5</f>
        <v>1.5503875968992248E-2</v>
      </c>
      <c r="S16" s="33">
        <f>O16/W5</f>
        <v>9.1519219035997561E-3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87" t="s">
        <v>35</v>
      </c>
      <c r="B18" s="87"/>
      <c r="C18" s="87"/>
      <c r="D18" s="87"/>
      <c r="E18" s="87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88" t="s">
        <v>38</v>
      </c>
      <c r="M19" s="88"/>
      <c r="N19" s="88"/>
      <c r="O19" s="89"/>
      <c r="P19" s="62">
        <f>[2]Краснознаменск!$P$74</f>
        <v>1463</v>
      </c>
      <c r="Q19" s="56"/>
      <c r="R19" s="56"/>
      <c r="S19" s="56"/>
    </row>
    <row r="20" spans="1:19" s="4" customFormat="1" ht="15.75" x14ac:dyDescent="0.25">
      <c r="A20" s="63" t="s">
        <v>39</v>
      </c>
      <c r="B20" s="87" t="s">
        <v>40</v>
      </c>
      <c r="C20" s="87"/>
      <c r="D20" s="87"/>
      <c r="E20" s="87"/>
      <c r="F20" s="87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FFFF00"/>
  </sheetPr>
  <dimension ref="A1:W32"/>
  <sheetViews>
    <sheetView topLeftCell="A10"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1" t="s">
        <v>1</v>
      </c>
      <c r="Q1" s="91"/>
      <c r="R1" s="91"/>
      <c r="S1" s="91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2"/>
      <c r="Q2" s="92"/>
      <c r="R2" s="93"/>
      <c r="S2" s="94"/>
    </row>
    <row r="3" spans="1:23" s="4" customFormat="1" ht="16.5" customHeight="1" thickBot="1" x14ac:dyDescent="0.3">
      <c r="A3" s="95" t="s">
        <v>3</v>
      </c>
      <c r="B3" s="97" t="s">
        <v>4</v>
      </c>
      <c r="C3" s="97" t="s">
        <v>5</v>
      </c>
      <c r="D3" s="100" t="s">
        <v>6</v>
      </c>
      <c r="E3" s="101"/>
      <c r="F3" s="101"/>
      <c r="G3" s="102"/>
      <c r="H3" s="100" t="s">
        <v>7</v>
      </c>
      <c r="I3" s="101"/>
      <c r="J3" s="101"/>
      <c r="K3" s="102"/>
      <c r="L3" s="100" t="s">
        <v>8</v>
      </c>
      <c r="M3" s="101"/>
      <c r="N3" s="101"/>
      <c r="O3" s="102"/>
      <c r="P3" s="103" t="s">
        <v>9</v>
      </c>
      <c r="Q3" s="104"/>
      <c r="R3" s="104"/>
      <c r="S3" s="105"/>
      <c r="T3" s="85" t="s">
        <v>10</v>
      </c>
      <c r="U3" s="86"/>
      <c r="V3" s="86"/>
      <c r="W3" s="3"/>
    </row>
    <row r="4" spans="1:23" s="4" customFormat="1" ht="32.25" thickBot="1" x14ac:dyDescent="0.3">
      <c r="A4" s="96"/>
      <c r="B4" s="98"/>
      <c r="C4" s="99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[1]Ладушкин!$E$7</f>
        <v>349</v>
      </c>
      <c r="U5" s="23">
        <f>[1]Ладушкин!$E$8</f>
        <v>390</v>
      </c>
      <c r="V5" s="23">
        <f>[1]Гусев!$E$9</f>
        <v>646</v>
      </c>
      <c r="W5" s="23">
        <f>SUM(T5:V5)</f>
        <v>1385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/>
      <c r="F6" s="69"/>
      <c r="G6" s="71">
        <f>D6+E6+F6</f>
        <v>0</v>
      </c>
      <c r="H6" s="27"/>
      <c r="I6" s="69"/>
      <c r="J6" s="69"/>
      <c r="K6" s="29">
        <f>H6+I6+J6</f>
        <v>0</v>
      </c>
      <c r="L6" s="30">
        <f t="shared" ref="L6:N16" si="0">D6+H6</f>
        <v>0</v>
      </c>
      <c r="M6" s="31">
        <f t="shared" si="0"/>
        <v>0</v>
      </c>
      <c r="N6" s="31">
        <f t="shared" si="0"/>
        <v>0</v>
      </c>
      <c r="O6" s="32">
        <f>L6+M6+N6</f>
        <v>0</v>
      </c>
      <c r="P6" s="33">
        <f>L6/T5</f>
        <v>0</v>
      </c>
      <c r="Q6" s="33">
        <f>M6/U5</f>
        <v>0</v>
      </c>
      <c r="R6" s="33">
        <f>N6/V5</f>
        <v>0</v>
      </c>
      <c r="S6" s="33">
        <f>O6/W5</f>
        <v>0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/>
      <c r="E7" s="70"/>
      <c r="F7" s="70"/>
      <c r="G7" s="72">
        <f t="shared" ref="G7:G16" si="1">D7+E7+F7</f>
        <v>0</v>
      </c>
      <c r="H7" s="38"/>
      <c r="I7" s="70"/>
      <c r="J7" s="70"/>
      <c r="K7" s="40">
        <f t="shared" ref="K7:K16" si="2">H7+I7+J7</f>
        <v>0</v>
      </c>
      <c r="L7" s="41">
        <f t="shared" si="0"/>
        <v>0</v>
      </c>
      <c r="M7" s="42">
        <f t="shared" si="0"/>
        <v>0</v>
      </c>
      <c r="N7" s="42">
        <f t="shared" si="0"/>
        <v>0</v>
      </c>
      <c r="O7" s="43">
        <f>L7+M7+N7</f>
        <v>0</v>
      </c>
      <c r="P7" s="33">
        <f>L7/T5</f>
        <v>0</v>
      </c>
      <c r="Q7" s="33">
        <f>M7/U5</f>
        <v>0</v>
      </c>
      <c r="R7" s="33">
        <f>N7/V5</f>
        <v>0</v>
      </c>
      <c r="S7" s="33">
        <f>O7/W5</f>
        <v>0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4</v>
      </c>
      <c r="E8" s="70">
        <v>10</v>
      </c>
      <c r="F8" s="70">
        <v>4</v>
      </c>
      <c r="G8" s="72">
        <f t="shared" si="1"/>
        <v>18</v>
      </c>
      <c r="H8" s="38">
        <v>5</v>
      </c>
      <c r="I8" s="70">
        <v>18</v>
      </c>
      <c r="J8" s="70">
        <v>12</v>
      </c>
      <c r="K8" s="40">
        <f t="shared" si="2"/>
        <v>35</v>
      </c>
      <c r="L8" s="41">
        <f t="shared" si="0"/>
        <v>9</v>
      </c>
      <c r="M8" s="42">
        <f t="shared" si="0"/>
        <v>28</v>
      </c>
      <c r="N8" s="42">
        <f t="shared" si="0"/>
        <v>16</v>
      </c>
      <c r="O8" s="43">
        <f t="shared" ref="O8:O16" si="3">L8+M8+N8</f>
        <v>53</v>
      </c>
      <c r="P8" s="33">
        <f>L8/T5</f>
        <v>2.5787965616045846E-2</v>
      </c>
      <c r="Q8" s="33">
        <f>M8/U5</f>
        <v>7.179487179487179E-2</v>
      </c>
      <c r="R8" s="33">
        <f>N8/V5</f>
        <v>2.4767801857585141E-2</v>
      </c>
      <c r="S8" s="33">
        <f>O8/W5</f>
        <v>3.8267148014440436E-2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42</v>
      </c>
      <c r="E9" s="70">
        <v>55</v>
      </c>
      <c r="F9" s="70">
        <v>6</v>
      </c>
      <c r="G9" s="72">
        <f t="shared" si="1"/>
        <v>103</v>
      </c>
      <c r="H9" s="38">
        <v>8</v>
      </c>
      <c r="I9" s="70">
        <v>10</v>
      </c>
      <c r="J9" s="70">
        <v>3</v>
      </c>
      <c r="K9" s="40">
        <f t="shared" si="2"/>
        <v>21</v>
      </c>
      <c r="L9" s="41">
        <f t="shared" si="0"/>
        <v>50</v>
      </c>
      <c r="M9" s="42">
        <f t="shared" si="0"/>
        <v>65</v>
      </c>
      <c r="N9" s="42">
        <f t="shared" si="0"/>
        <v>9</v>
      </c>
      <c r="O9" s="43">
        <f t="shared" si="3"/>
        <v>124</v>
      </c>
      <c r="P9" s="33">
        <f>L9/T5</f>
        <v>0.14326647564469913</v>
      </c>
      <c r="Q9" s="33">
        <f>M9/U5</f>
        <v>0.16666666666666666</v>
      </c>
      <c r="R9" s="33">
        <f>N9/V5</f>
        <v>1.393188854489164E-2</v>
      </c>
      <c r="S9" s="33">
        <f>O9/W5</f>
        <v>8.9530685920577613E-2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>
        <v>1</v>
      </c>
      <c r="F10" s="70"/>
      <c r="G10" s="72">
        <f t="shared" si="1"/>
        <v>1</v>
      </c>
      <c r="H10" s="38"/>
      <c r="I10" s="70"/>
      <c r="J10" s="70"/>
      <c r="K10" s="40">
        <f t="shared" si="2"/>
        <v>0</v>
      </c>
      <c r="L10" s="41">
        <f t="shared" si="0"/>
        <v>0</v>
      </c>
      <c r="M10" s="42">
        <f t="shared" si="0"/>
        <v>1</v>
      </c>
      <c r="N10" s="42">
        <f t="shared" si="0"/>
        <v>0</v>
      </c>
      <c r="O10" s="43">
        <f t="shared" si="3"/>
        <v>1</v>
      </c>
      <c r="P10" s="33">
        <f>L10/T5</f>
        <v>0</v>
      </c>
      <c r="Q10" s="33">
        <f>M10/U5</f>
        <v>2.5641025641025641E-3</v>
      </c>
      <c r="R10" s="33">
        <f>N10/V5</f>
        <v>0</v>
      </c>
      <c r="S10" s="33">
        <f>O10/W5</f>
        <v>7.2202166064981946E-4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>
        <v>1</v>
      </c>
      <c r="E12" s="70"/>
      <c r="F12" s="70"/>
      <c r="G12" s="72">
        <f t="shared" si="1"/>
        <v>1</v>
      </c>
      <c r="H12" s="38">
        <v>1</v>
      </c>
      <c r="I12" s="70"/>
      <c r="J12" s="70"/>
      <c r="K12" s="40">
        <f t="shared" si="2"/>
        <v>1</v>
      </c>
      <c r="L12" s="41">
        <f t="shared" si="0"/>
        <v>2</v>
      </c>
      <c r="M12" s="42">
        <f t="shared" si="0"/>
        <v>0</v>
      </c>
      <c r="N12" s="42">
        <f t="shared" si="0"/>
        <v>0</v>
      </c>
      <c r="O12" s="43">
        <f t="shared" si="3"/>
        <v>2</v>
      </c>
      <c r="P12" s="33">
        <f>L12/T5</f>
        <v>5.7306590257879654E-3</v>
      </c>
      <c r="Q12" s="33">
        <f>M12/U5</f>
        <v>0</v>
      </c>
      <c r="R12" s="33">
        <f>N12/V5</f>
        <v>0</v>
      </c>
      <c r="S12" s="33">
        <f>O12/W5</f>
        <v>1.4440433212996389E-3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2</v>
      </c>
      <c r="E13" s="70"/>
      <c r="F13" s="70"/>
      <c r="G13" s="72">
        <f t="shared" si="1"/>
        <v>2</v>
      </c>
      <c r="H13" s="38">
        <v>1</v>
      </c>
      <c r="I13" s="70"/>
      <c r="J13" s="70">
        <v>2</v>
      </c>
      <c r="K13" s="40">
        <f t="shared" si="2"/>
        <v>3</v>
      </c>
      <c r="L13" s="41">
        <f t="shared" si="0"/>
        <v>3</v>
      </c>
      <c r="M13" s="42">
        <f t="shared" si="0"/>
        <v>0</v>
      </c>
      <c r="N13" s="42">
        <f t="shared" si="0"/>
        <v>2</v>
      </c>
      <c r="O13" s="43">
        <f t="shared" si="3"/>
        <v>5</v>
      </c>
      <c r="P13" s="33">
        <f>L13/T5</f>
        <v>8.5959885386819486E-3</v>
      </c>
      <c r="Q13" s="33">
        <f>M13/U5</f>
        <v>0</v>
      </c>
      <c r="R13" s="33">
        <f>N13/V5</f>
        <v>3.0959752321981426E-3</v>
      </c>
      <c r="S13" s="33">
        <f>O13/W5</f>
        <v>3.6101083032490976E-3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>
        <v>2</v>
      </c>
      <c r="E14" s="70">
        <v>3</v>
      </c>
      <c r="F14" s="70"/>
      <c r="G14" s="72">
        <f t="shared" si="1"/>
        <v>5</v>
      </c>
      <c r="H14" s="38">
        <v>1</v>
      </c>
      <c r="I14" s="70">
        <v>1</v>
      </c>
      <c r="J14" s="70"/>
      <c r="K14" s="40">
        <f t="shared" si="2"/>
        <v>2</v>
      </c>
      <c r="L14" s="41">
        <f t="shared" si="0"/>
        <v>3</v>
      </c>
      <c r="M14" s="42">
        <f t="shared" si="0"/>
        <v>4</v>
      </c>
      <c r="N14" s="42">
        <f t="shared" si="0"/>
        <v>0</v>
      </c>
      <c r="O14" s="43">
        <f t="shared" si="3"/>
        <v>7</v>
      </c>
      <c r="P14" s="33">
        <f>L14/T5</f>
        <v>8.5959885386819486E-3</v>
      </c>
      <c r="Q14" s="33">
        <f>M14/U5</f>
        <v>1.0256410256410256E-2</v>
      </c>
      <c r="R14" s="33">
        <f>N14/V5</f>
        <v>0</v>
      </c>
      <c r="S14" s="33">
        <f>O14/W5</f>
        <v>5.0541516245487363E-3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>
        <v>1</v>
      </c>
      <c r="E15" s="70"/>
      <c r="F15" s="70"/>
      <c r="G15" s="72">
        <f t="shared" si="1"/>
        <v>1</v>
      </c>
      <c r="H15" s="38">
        <v>1</v>
      </c>
      <c r="I15" s="70">
        <v>1</v>
      </c>
      <c r="J15" s="70">
        <v>1</v>
      </c>
      <c r="K15" s="40">
        <f t="shared" si="2"/>
        <v>3</v>
      </c>
      <c r="L15" s="41">
        <f t="shared" si="0"/>
        <v>2</v>
      </c>
      <c r="M15" s="42">
        <f t="shared" si="0"/>
        <v>1</v>
      </c>
      <c r="N15" s="42">
        <f t="shared" si="0"/>
        <v>1</v>
      </c>
      <c r="O15" s="43">
        <f t="shared" si="3"/>
        <v>4</v>
      </c>
      <c r="P15" s="33">
        <f>L15/T5</f>
        <v>5.7306590257879654E-3</v>
      </c>
      <c r="Q15" s="33">
        <f>M15/U5</f>
        <v>2.5641025641025641E-3</v>
      </c>
      <c r="R15" s="33">
        <f>N15/V5</f>
        <v>1.5479876160990713E-3</v>
      </c>
      <c r="S15" s="33">
        <f>O15/W5</f>
        <v>2.8880866425992778E-3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87" t="s">
        <v>35</v>
      </c>
      <c r="B18" s="87"/>
      <c r="C18" s="87"/>
      <c r="D18" s="87"/>
      <c r="E18" s="87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 t="e">
        <f>H19/P19</f>
        <v>#DIV/0!</v>
      </c>
      <c r="L19" s="88" t="s">
        <v>38</v>
      </c>
      <c r="M19" s="88"/>
      <c r="N19" s="88"/>
      <c r="O19" s="89"/>
      <c r="P19" s="62">
        <f>[2]Ладушкин!$P$74</f>
        <v>0</v>
      </c>
      <c r="Q19" s="56"/>
      <c r="R19" s="56"/>
      <c r="S19" s="56"/>
    </row>
    <row r="20" spans="1:19" s="4" customFormat="1" ht="15.75" x14ac:dyDescent="0.25">
      <c r="A20" s="63" t="s">
        <v>39</v>
      </c>
      <c r="B20" s="87" t="s">
        <v>40</v>
      </c>
      <c r="C20" s="87"/>
      <c r="D20" s="87"/>
      <c r="E20" s="87"/>
      <c r="F20" s="87"/>
      <c r="H20" s="64"/>
      <c r="I20" s="60" t="s">
        <v>41</v>
      </c>
      <c r="J20" s="61" t="e">
        <f>H20/P19</f>
        <v>#DIV/0!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>
        <f>K21/O10</f>
        <v>0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rgb="FFFFFF00"/>
  </sheetPr>
  <dimension ref="A1:W32"/>
  <sheetViews>
    <sheetView workbookViewId="0">
      <selection activeCell="D6" sqref="D6:J16"/>
    </sheetView>
  </sheetViews>
  <sheetFormatPr defaultRowHeight="15" x14ac:dyDescent="0.25"/>
  <cols>
    <col min="1" max="1" width="47.42578125" customWidth="1"/>
    <col min="6" max="6" width="10.5703125" customWidth="1"/>
    <col min="16" max="19" width="9.140625" style="55"/>
  </cols>
  <sheetData>
    <row r="1" spans="1:23" ht="74.25" customHeight="1" x14ac:dyDescent="0.3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1" t="s">
        <v>1</v>
      </c>
      <c r="Q1" s="91"/>
      <c r="R1" s="91"/>
      <c r="S1" s="91"/>
    </row>
    <row r="2" spans="1:23" ht="20.25" thickBot="1" x14ac:dyDescent="0.35">
      <c r="A2" s="1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P2" s="92"/>
      <c r="Q2" s="92"/>
      <c r="R2" s="93"/>
      <c r="S2" s="94"/>
    </row>
    <row r="3" spans="1:23" s="4" customFormat="1" ht="16.5" customHeight="1" thickBot="1" x14ac:dyDescent="0.3">
      <c r="A3" s="95" t="s">
        <v>3</v>
      </c>
      <c r="B3" s="97" t="s">
        <v>4</v>
      </c>
      <c r="C3" s="97" t="s">
        <v>5</v>
      </c>
      <c r="D3" s="100" t="s">
        <v>6</v>
      </c>
      <c r="E3" s="101"/>
      <c r="F3" s="101"/>
      <c r="G3" s="102"/>
      <c r="H3" s="100" t="s">
        <v>7</v>
      </c>
      <c r="I3" s="101"/>
      <c r="J3" s="101"/>
      <c r="K3" s="102"/>
      <c r="L3" s="100" t="s">
        <v>8</v>
      </c>
      <c r="M3" s="101"/>
      <c r="N3" s="101"/>
      <c r="O3" s="102"/>
      <c r="P3" s="103" t="s">
        <v>9</v>
      </c>
      <c r="Q3" s="104"/>
      <c r="R3" s="104"/>
      <c r="S3" s="105"/>
      <c r="T3" s="85" t="s">
        <v>10</v>
      </c>
      <c r="U3" s="86"/>
      <c r="V3" s="86"/>
      <c r="W3" s="3"/>
    </row>
    <row r="4" spans="1:23" s="4" customFormat="1" ht="32.25" thickBot="1" x14ac:dyDescent="0.3">
      <c r="A4" s="96"/>
      <c r="B4" s="98"/>
      <c r="C4" s="99"/>
      <c r="D4" s="5" t="s">
        <v>11</v>
      </c>
      <c r="E4" s="6" t="s">
        <v>12</v>
      </c>
      <c r="F4" s="6" t="s">
        <v>13</v>
      </c>
      <c r="G4" s="7" t="s">
        <v>8</v>
      </c>
      <c r="H4" s="8" t="s">
        <v>11</v>
      </c>
      <c r="I4" s="6" t="s">
        <v>12</v>
      </c>
      <c r="J4" s="6" t="s">
        <v>13</v>
      </c>
      <c r="K4" s="7" t="s">
        <v>8</v>
      </c>
      <c r="L4" s="8" t="s">
        <v>11</v>
      </c>
      <c r="M4" s="6" t="s">
        <v>12</v>
      </c>
      <c r="N4" s="6" t="s">
        <v>14</v>
      </c>
      <c r="O4" s="7" t="s">
        <v>8</v>
      </c>
      <c r="P4" s="9" t="s">
        <v>11</v>
      </c>
      <c r="Q4" s="10" t="s">
        <v>12</v>
      </c>
      <c r="R4" s="10" t="s">
        <v>14</v>
      </c>
      <c r="S4" s="11" t="s">
        <v>8</v>
      </c>
      <c r="T4" s="12" t="s">
        <v>11</v>
      </c>
      <c r="U4" s="13" t="s">
        <v>12</v>
      </c>
      <c r="V4" s="13" t="s">
        <v>14</v>
      </c>
      <c r="W4" s="14" t="s">
        <v>8</v>
      </c>
    </row>
    <row r="5" spans="1:23" s="4" customFormat="1" ht="16.5" thickBot="1" x14ac:dyDescent="0.3">
      <c r="A5" s="15">
        <v>1</v>
      </c>
      <c r="B5" s="16">
        <v>2</v>
      </c>
      <c r="C5" s="16">
        <v>3</v>
      </c>
      <c r="D5" s="17">
        <v>4</v>
      </c>
      <c r="E5" s="18">
        <v>5</v>
      </c>
      <c r="F5" s="18">
        <v>6</v>
      </c>
      <c r="G5" s="19">
        <v>7</v>
      </c>
      <c r="H5" s="17">
        <v>8</v>
      </c>
      <c r="I5" s="18">
        <v>9</v>
      </c>
      <c r="J5" s="18">
        <v>10</v>
      </c>
      <c r="K5" s="19">
        <v>11</v>
      </c>
      <c r="L5" s="17">
        <v>12</v>
      </c>
      <c r="M5" s="18">
        <v>13</v>
      </c>
      <c r="N5" s="18">
        <v>14</v>
      </c>
      <c r="O5" s="19">
        <v>15</v>
      </c>
      <c r="P5" s="20">
        <v>16</v>
      </c>
      <c r="Q5" s="21">
        <v>17</v>
      </c>
      <c r="R5" s="21">
        <v>18</v>
      </c>
      <c r="S5" s="22">
        <v>19</v>
      </c>
      <c r="T5" s="23">
        <f>[1]Мамоново!$E$7</f>
        <v>553</v>
      </c>
      <c r="U5" s="23">
        <f>[1]Мамоново!$E$8</f>
        <v>616</v>
      </c>
      <c r="V5" s="23">
        <f>[1]Мамоново!$E$9</f>
        <v>402</v>
      </c>
      <c r="W5" s="23">
        <f>SUM(T5:V5)</f>
        <v>1571</v>
      </c>
    </row>
    <row r="6" spans="1:23" s="4" customFormat="1" ht="47.25" x14ac:dyDescent="0.25">
      <c r="A6" s="24" t="s">
        <v>15</v>
      </c>
      <c r="B6" s="25">
        <v>1</v>
      </c>
      <c r="C6" s="26" t="s">
        <v>16</v>
      </c>
      <c r="D6" s="27"/>
      <c r="E6" s="69">
        <v>1</v>
      </c>
      <c r="F6" s="69"/>
      <c r="G6" s="71">
        <f>D6+E6+F6</f>
        <v>1</v>
      </c>
      <c r="H6" s="27">
        <v>1</v>
      </c>
      <c r="I6" s="69">
        <v>2</v>
      </c>
      <c r="J6" s="69"/>
      <c r="K6" s="29">
        <f>H6+I6+J6</f>
        <v>3</v>
      </c>
      <c r="L6" s="30">
        <f t="shared" ref="L6:N16" si="0">D6+H6</f>
        <v>1</v>
      </c>
      <c r="M6" s="31">
        <f t="shared" si="0"/>
        <v>3</v>
      </c>
      <c r="N6" s="31">
        <f t="shared" si="0"/>
        <v>0</v>
      </c>
      <c r="O6" s="32">
        <f>L6+M6+N6</f>
        <v>4</v>
      </c>
      <c r="P6" s="33">
        <f>L6/T5</f>
        <v>1.8083182640144665E-3</v>
      </c>
      <c r="Q6" s="33">
        <f>M6/U5</f>
        <v>4.87012987012987E-3</v>
      </c>
      <c r="R6" s="33">
        <f>N6/V5</f>
        <v>0</v>
      </c>
      <c r="S6" s="33">
        <f>O6/W5</f>
        <v>2.546148949713558E-3</v>
      </c>
      <c r="T6" s="34"/>
      <c r="U6" s="34"/>
      <c r="V6" s="34"/>
      <c r="W6" s="34"/>
    </row>
    <row r="7" spans="1:23" s="4" customFormat="1" ht="31.5" x14ac:dyDescent="0.25">
      <c r="A7" s="35" t="s">
        <v>17</v>
      </c>
      <c r="B7" s="36">
        <v>2</v>
      </c>
      <c r="C7" s="37" t="s">
        <v>18</v>
      </c>
      <c r="D7" s="38">
        <v>1</v>
      </c>
      <c r="E7" s="70">
        <v>2</v>
      </c>
      <c r="F7" s="70"/>
      <c r="G7" s="72">
        <f t="shared" ref="G7:G16" si="1">D7+E7+F7</f>
        <v>3</v>
      </c>
      <c r="H7" s="38">
        <v>1</v>
      </c>
      <c r="I7" s="70">
        <v>9</v>
      </c>
      <c r="J7" s="70">
        <v>6</v>
      </c>
      <c r="K7" s="40">
        <f t="shared" ref="K7:K16" si="2">H7+I7+J7</f>
        <v>16</v>
      </c>
      <c r="L7" s="41">
        <f t="shared" si="0"/>
        <v>2</v>
      </c>
      <c r="M7" s="42">
        <f t="shared" si="0"/>
        <v>11</v>
      </c>
      <c r="N7" s="42">
        <f t="shared" si="0"/>
        <v>6</v>
      </c>
      <c r="O7" s="43">
        <f>L7+M7+N7</f>
        <v>19</v>
      </c>
      <c r="P7" s="33">
        <f>L7/T5</f>
        <v>3.616636528028933E-3</v>
      </c>
      <c r="Q7" s="33">
        <f>M7/U5</f>
        <v>1.7857142857142856E-2</v>
      </c>
      <c r="R7" s="33">
        <f>N7/V5</f>
        <v>1.4925373134328358E-2</v>
      </c>
      <c r="S7" s="33">
        <f>O7/W5</f>
        <v>1.2094207511139401E-2</v>
      </c>
      <c r="T7" s="34"/>
      <c r="U7" s="34"/>
      <c r="V7" s="34"/>
      <c r="W7" s="34"/>
    </row>
    <row r="8" spans="1:23" s="4" customFormat="1" ht="31.5" x14ac:dyDescent="0.25">
      <c r="A8" s="35" t="s">
        <v>19</v>
      </c>
      <c r="B8" s="36">
        <v>3</v>
      </c>
      <c r="C8" s="37" t="s">
        <v>20</v>
      </c>
      <c r="D8" s="38">
        <v>2</v>
      </c>
      <c r="E8" s="70">
        <v>6</v>
      </c>
      <c r="F8" s="70">
        <v>5</v>
      </c>
      <c r="G8" s="72">
        <f t="shared" si="1"/>
        <v>13</v>
      </c>
      <c r="H8" s="38">
        <v>3</v>
      </c>
      <c r="I8" s="70">
        <v>8</v>
      </c>
      <c r="J8" s="70">
        <v>4</v>
      </c>
      <c r="K8" s="40">
        <f t="shared" si="2"/>
        <v>15</v>
      </c>
      <c r="L8" s="41">
        <f t="shared" si="0"/>
        <v>5</v>
      </c>
      <c r="M8" s="42">
        <f t="shared" si="0"/>
        <v>14</v>
      </c>
      <c r="N8" s="42">
        <f t="shared" si="0"/>
        <v>9</v>
      </c>
      <c r="O8" s="43">
        <f t="shared" ref="O8:O16" si="3">L8+M8+N8</f>
        <v>28</v>
      </c>
      <c r="P8" s="33">
        <f>L8/T5</f>
        <v>9.0415913200723331E-3</v>
      </c>
      <c r="Q8" s="33">
        <f>M8/U5</f>
        <v>2.2727272727272728E-2</v>
      </c>
      <c r="R8" s="33">
        <f>N8/V5</f>
        <v>2.2388059701492536E-2</v>
      </c>
      <c r="S8" s="33">
        <f>O8/W5</f>
        <v>1.7823042647994908E-2</v>
      </c>
      <c r="T8" s="34"/>
      <c r="U8" s="34"/>
      <c r="V8" s="34"/>
      <c r="W8" s="34"/>
    </row>
    <row r="9" spans="1:23" s="4" customFormat="1" ht="28.5" customHeight="1" x14ac:dyDescent="0.25">
      <c r="A9" s="35" t="s">
        <v>21</v>
      </c>
      <c r="B9" s="36">
        <v>4</v>
      </c>
      <c r="C9" s="37" t="s">
        <v>22</v>
      </c>
      <c r="D9" s="38">
        <v>107</v>
      </c>
      <c r="E9" s="70">
        <v>127</v>
      </c>
      <c r="F9" s="70">
        <v>7</v>
      </c>
      <c r="G9" s="72">
        <f t="shared" si="1"/>
        <v>241</v>
      </c>
      <c r="H9" s="38">
        <v>19</v>
      </c>
      <c r="I9" s="70">
        <v>4</v>
      </c>
      <c r="J9" s="70">
        <v>3</v>
      </c>
      <c r="K9" s="40">
        <f t="shared" si="2"/>
        <v>26</v>
      </c>
      <c r="L9" s="41">
        <f t="shared" si="0"/>
        <v>126</v>
      </c>
      <c r="M9" s="42">
        <f t="shared" si="0"/>
        <v>131</v>
      </c>
      <c r="N9" s="42">
        <f t="shared" si="0"/>
        <v>10</v>
      </c>
      <c r="O9" s="43">
        <f t="shared" si="3"/>
        <v>267</v>
      </c>
      <c r="P9" s="33">
        <f>L9/T5</f>
        <v>0.22784810126582278</v>
      </c>
      <c r="Q9" s="33">
        <f>M9/U5</f>
        <v>0.21266233766233766</v>
      </c>
      <c r="R9" s="33">
        <f>N9/V5</f>
        <v>2.4875621890547265E-2</v>
      </c>
      <c r="S9" s="33">
        <f>O9/W5</f>
        <v>0.16995544239338001</v>
      </c>
      <c r="T9" s="34"/>
      <c r="U9" s="34"/>
      <c r="V9" s="34"/>
      <c r="W9" s="34"/>
    </row>
    <row r="10" spans="1:23" s="4" customFormat="1" ht="31.5" x14ac:dyDescent="0.25">
      <c r="A10" s="35" t="s">
        <v>23</v>
      </c>
      <c r="B10" s="36">
        <v>5</v>
      </c>
      <c r="C10" s="37" t="s">
        <v>24</v>
      </c>
      <c r="D10" s="38"/>
      <c r="E10" s="70"/>
      <c r="F10" s="70"/>
      <c r="G10" s="72">
        <f t="shared" si="1"/>
        <v>0</v>
      </c>
      <c r="H10" s="38"/>
      <c r="I10" s="70"/>
      <c r="J10" s="70"/>
      <c r="K10" s="40">
        <f t="shared" si="2"/>
        <v>0</v>
      </c>
      <c r="L10" s="41">
        <f t="shared" si="0"/>
        <v>0</v>
      </c>
      <c r="M10" s="42">
        <f t="shared" si="0"/>
        <v>0</v>
      </c>
      <c r="N10" s="42">
        <f t="shared" si="0"/>
        <v>0</v>
      </c>
      <c r="O10" s="43">
        <f t="shared" si="3"/>
        <v>0</v>
      </c>
      <c r="P10" s="33">
        <f>L10/T5</f>
        <v>0</v>
      </c>
      <c r="Q10" s="33">
        <f>M10/U5</f>
        <v>0</v>
      </c>
      <c r="R10" s="33">
        <f>N10/V5</f>
        <v>0</v>
      </c>
      <c r="S10" s="33">
        <f>O10/W5</f>
        <v>0</v>
      </c>
      <c r="T10" s="34"/>
      <c r="U10" s="34"/>
      <c r="V10" s="34"/>
      <c r="W10" s="34"/>
    </row>
    <row r="11" spans="1:23" s="4" customFormat="1" ht="47.25" x14ac:dyDescent="0.25">
      <c r="A11" s="35" t="s">
        <v>25</v>
      </c>
      <c r="B11" s="36">
        <v>6</v>
      </c>
      <c r="C11" s="37" t="s">
        <v>26</v>
      </c>
      <c r="D11" s="38"/>
      <c r="E11" s="70"/>
      <c r="F11" s="70"/>
      <c r="G11" s="72">
        <f t="shared" si="1"/>
        <v>0</v>
      </c>
      <c r="H11" s="38"/>
      <c r="I11" s="70"/>
      <c r="J11" s="70"/>
      <c r="K11" s="40">
        <f t="shared" si="2"/>
        <v>0</v>
      </c>
      <c r="L11" s="41">
        <f t="shared" si="0"/>
        <v>0</v>
      </c>
      <c r="M11" s="42">
        <f t="shared" si="0"/>
        <v>0</v>
      </c>
      <c r="N11" s="42">
        <f t="shared" si="0"/>
        <v>0</v>
      </c>
      <c r="O11" s="43">
        <f t="shared" si="3"/>
        <v>0</v>
      </c>
      <c r="P11" s="33">
        <f>L11/T5</f>
        <v>0</v>
      </c>
      <c r="Q11" s="33">
        <f>M11/U5</f>
        <v>0</v>
      </c>
      <c r="R11" s="33">
        <f>N11/V5</f>
        <v>0</v>
      </c>
      <c r="S11" s="33">
        <f>O11/W5</f>
        <v>0</v>
      </c>
      <c r="T11" s="34"/>
      <c r="U11" s="34"/>
      <c r="V11" s="34"/>
      <c r="W11" s="34"/>
    </row>
    <row r="12" spans="1:23" s="4" customFormat="1" ht="31.5" x14ac:dyDescent="0.25">
      <c r="A12" s="35" t="s">
        <v>27</v>
      </c>
      <c r="B12" s="36">
        <v>7</v>
      </c>
      <c r="C12" s="37" t="s">
        <v>28</v>
      </c>
      <c r="D12" s="38"/>
      <c r="E12" s="70"/>
      <c r="F12" s="70"/>
      <c r="G12" s="72">
        <f t="shared" si="1"/>
        <v>0</v>
      </c>
      <c r="H12" s="38"/>
      <c r="I12" s="70"/>
      <c r="J12" s="70"/>
      <c r="K12" s="40">
        <f t="shared" si="2"/>
        <v>0</v>
      </c>
      <c r="L12" s="41">
        <f t="shared" si="0"/>
        <v>0</v>
      </c>
      <c r="M12" s="42">
        <f t="shared" si="0"/>
        <v>0</v>
      </c>
      <c r="N12" s="42">
        <f t="shared" si="0"/>
        <v>0</v>
      </c>
      <c r="O12" s="43">
        <f t="shared" si="3"/>
        <v>0</v>
      </c>
      <c r="P12" s="33">
        <f>L12/T5</f>
        <v>0</v>
      </c>
      <c r="Q12" s="33">
        <f>M12/U5</f>
        <v>0</v>
      </c>
      <c r="R12" s="33">
        <f>N12/V5</f>
        <v>0</v>
      </c>
      <c r="S12" s="33">
        <f>O12/W5</f>
        <v>0</v>
      </c>
      <c r="T12" s="34"/>
      <c r="U12" s="34"/>
      <c r="V12" s="34"/>
      <c r="W12" s="34"/>
    </row>
    <row r="13" spans="1:23" s="4" customFormat="1" ht="31.5" x14ac:dyDescent="0.25">
      <c r="A13" s="35" t="s">
        <v>29</v>
      </c>
      <c r="B13" s="36">
        <v>8</v>
      </c>
      <c r="C13" s="37" t="s">
        <v>30</v>
      </c>
      <c r="D13" s="38">
        <v>1</v>
      </c>
      <c r="E13" s="70">
        <v>5</v>
      </c>
      <c r="F13" s="70">
        <v>2</v>
      </c>
      <c r="G13" s="72">
        <f t="shared" si="1"/>
        <v>8</v>
      </c>
      <c r="H13" s="38">
        <v>3</v>
      </c>
      <c r="I13" s="70">
        <v>3</v>
      </c>
      <c r="J13" s="70"/>
      <c r="K13" s="40">
        <f t="shared" si="2"/>
        <v>6</v>
      </c>
      <c r="L13" s="41">
        <f t="shared" si="0"/>
        <v>4</v>
      </c>
      <c r="M13" s="42">
        <f t="shared" si="0"/>
        <v>8</v>
      </c>
      <c r="N13" s="42">
        <f t="shared" si="0"/>
        <v>2</v>
      </c>
      <c r="O13" s="43">
        <f t="shared" si="3"/>
        <v>14</v>
      </c>
      <c r="P13" s="33">
        <f>L13/T5</f>
        <v>7.2332730560578659E-3</v>
      </c>
      <c r="Q13" s="33">
        <f>M13/U5</f>
        <v>1.2987012987012988E-2</v>
      </c>
      <c r="R13" s="33">
        <f>N13/V5</f>
        <v>4.9751243781094526E-3</v>
      </c>
      <c r="S13" s="33">
        <f>O13/W5</f>
        <v>8.9115213239974542E-3</v>
      </c>
      <c r="T13" s="34"/>
      <c r="U13" s="34"/>
      <c r="V13" s="34"/>
      <c r="W13" s="34"/>
    </row>
    <row r="14" spans="1:23" s="4" customFormat="1" ht="261.75" customHeight="1" x14ac:dyDescent="0.25">
      <c r="A14" s="35" t="s">
        <v>31</v>
      </c>
      <c r="B14" s="36">
        <v>9</v>
      </c>
      <c r="C14" s="37" t="s">
        <v>32</v>
      </c>
      <c r="D14" s="38"/>
      <c r="E14" s="70"/>
      <c r="F14" s="70"/>
      <c r="G14" s="72">
        <f t="shared" si="1"/>
        <v>0</v>
      </c>
      <c r="H14" s="38"/>
      <c r="I14" s="70"/>
      <c r="J14" s="70"/>
      <c r="K14" s="40">
        <f t="shared" si="2"/>
        <v>0</v>
      </c>
      <c r="L14" s="41">
        <f t="shared" si="0"/>
        <v>0</v>
      </c>
      <c r="M14" s="42">
        <f t="shared" si="0"/>
        <v>0</v>
      </c>
      <c r="N14" s="42">
        <f t="shared" si="0"/>
        <v>0</v>
      </c>
      <c r="O14" s="43">
        <f t="shared" si="3"/>
        <v>0</v>
      </c>
      <c r="P14" s="33">
        <f>L14/T5</f>
        <v>0</v>
      </c>
      <c r="Q14" s="33">
        <f>M14/U5</f>
        <v>0</v>
      </c>
      <c r="R14" s="33">
        <f>N14/V5</f>
        <v>0</v>
      </c>
      <c r="S14" s="33">
        <f>O14/W5</f>
        <v>0</v>
      </c>
      <c r="T14" s="34"/>
      <c r="U14" s="34"/>
      <c r="V14" s="34"/>
      <c r="W14" s="34"/>
    </row>
    <row r="15" spans="1:23" s="4" customFormat="1" ht="31.5" x14ac:dyDescent="0.25">
      <c r="A15" s="35" t="s">
        <v>33</v>
      </c>
      <c r="B15" s="36">
        <v>10</v>
      </c>
      <c r="C15" s="44"/>
      <c r="D15" s="38"/>
      <c r="E15" s="70"/>
      <c r="F15" s="70"/>
      <c r="G15" s="72">
        <f t="shared" si="1"/>
        <v>0</v>
      </c>
      <c r="H15" s="38"/>
      <c r="I15" s="70"/>
      <c r="J15" s="70"/>
      <c r="K15" s="40">
        <f t="shared" si="2"/>
        <v>0</v>
      </c>
      <c r="L15" s="41">
        <f t="shared" si="0"/>
        <v>0</v>
      </c>
      <c r="M15" s="42">
        <f t="shared" si="0"/>
        <v>0</v>
      </c>
      <c r="N15" s="42">
        <f t="shared" si="0"/>
        <v>0</v>
      </c>
      <c r="O15" s="43">
        <f t="shared" si="3"/>
        <v>0</v>
      </c>
      <c r="P15" s="33">
        <f>L15/T5</f>
        <v>0</v>
      </c>
      <c r="Q15" s="33">
        <f>M15/U5</f>
        <v>0</v>
      </c>
      <c r="R15" s="33">
        <f>N15/V5</f>
        <v>0</v>
      </c>
      <c r="S15" s="33">
        <f>O15/W5</f>
        <v>0</v>
      </c>
      <c r="T15" s="34"/>
      <c r="U15" s="34"/>
      <c r="V15" s="34"/>
      <c r="W15" s="34"/>
    </row>
    <row r="16" spans="1:23" s="4" customFormat="1" ht="32.25" thickBot="1" x14ac:dyDescent="0.3">
      <c r="A16" s="45" t="s">
        <v>34</v>
      </c>
      <c r="B16" s="46">
        <v>11</v>
      </c>
      <c r="C16" s="47"/>
      <c r="D16" s="48"/>
      <c r="E16" s="49"/>
      <c r="F16" s="49"/>
      <c r="G16" s="73">
        <f t="shared" si="1"/>
        <v>0</v>
      </c>
      <c r="H16" s="48"/>
      <c r="I16" s="49"/>
      <c r="J16" s="49"/>
      <c r="K16" s="50">
        <f t="shared" si="2"/>
        <v>0</v>
      </c>
      <c r="L16" s="51">
        <f t="shared" si="0"/>
        <v>0</v>
      </c>
      <c r="M16" s="52">
        <f t="shared" si="0"/>
        <v>0</v>
      </c>
      <c r="N16" s="52">
        <f t="shared" si="0"/>
        <v>0</v>
      </c>
      <c r="O16" s="53">
        <f t="shared" si="3"/>
        <v>0</v>
      </c>
      <c r="P16" s="33">
        <f>L16/T5</f>
        <v>0</v>
      </c>
      <c r="Q16" s="33">
        <f>M16/U5</f>
        <v>0</v>
      </c>
      <c r="R16" s="33">
        <f>N16/V5</f>
        <v>0</v>
      </c>
      <c r="S16" s="33">
        <f>O16/W5</f>
        <v>0</v>
      </c>
      <c r="T16" s="34"/>
      <c r="U16" s="34"/>
      <c r="V16" s="34"/>
      <c r="W16" s="34"/>
    </row>
    <row r="17" spans="1:19" x14ac:dyDescent="0.25">
      <c r="D17" s="54"/>
      <c r="E17" s="54"/>
      <c r="F17" s="54"/>
      <c r="G17" s="54"/>
    </row>
    <row r="18" spans="1:19" s="4" customFormat="1" ht="15.75" x14ac:dyDescent="0.25">
      <c r="A18" s="87" t="s">
        <v>35</v>
      </c>
      <c r="B18" s="87"/>
      <c r="C18" s="87"/>
      <c r="D18" s="87"/>
      <c r="E18" s="87"/>
      <c r="P18" s="56"/>
      <c r="Q18" s="56"/>
      <c r="R18" s="56"/>
      <c r="S18" s="56"/>
    </row>
    <row r="19" spans="1:19" s="4" customFormat="1" ht="15.75" x14ac:dyDescent="0.25">
      <c r="A19" s="57"/>
      <c r="B19" s="57" t="s">
        <v>36</v>
      </c>
      <c r="C19" s="57"/>
      <c r="D19" s="57"/>
      <c r="E19" s="57"/>
      <c r="F19" s="58"/>
      <c r="H19" s="59"/>
      <c r="I19" s="60" t="s">
        <v>37</v>
      </c>
      <c r="J19" s="61">
        <f>H19/P19</f>
        <v>0</v>
      </c>
      <c r="L19" s="88" t="s">
        <v>38</v>
      </c>
      <c r="M19" s="88"/>
      <c r="N19" s="88"/>
      <c r="O19" s="89"/>
      <c r="P19" s="62">
        <f>[2]Мамоново!$P$74</f>
        <v>337</v>
      </c>
      <c r="Q19" s="56"/>
      <c r="R19" s="56"/>
      <c r="S19" s="56"/>
    </row>
    <row r="20" spans="1:19" s="4" customFormat="1" ht="15.75" x14ac:dyDescent="0.25">
      <c r="A20" s="63" t="s">
        <v>39</v>
      </c>
      <c r="B20" s="87" t="s">
        <v>40</v>
      </c>
      <c r="C20" s="87"/>
      <c r="D20" s="87"/>
      <c r="E20" s="87"/>
      <c r="F20" s="87"/>
      <c r="H20" s="64"/>
      <c r="I20" s="60" t="s">
        <v>41</v>
      </c>
      <c r="J20" s="61">
        <f>H20/P19</f>
        <v>0</v>
      </c>
      <c r="P20" s="56"/>
      <c r="Q20" s="56"/>
      <c r="R20" s="56"/>
      <c r="S20" s="56"/>
    </row>
    <row r="21" spans="1:19" ht="15.75" x14ac:dyDescent="0.25">
      <c r="A21" s="57" t="s">
        <v>42</v>
      </c>
      <c r="B21" s="57"/>
      <c r="C21" s="57"/>
      <c r="D21" s="57"/>
      <c r="E21" s="57"/>
      <c r="F21" s="57"/>
      <c r="G21" s="57"/>
      <c r="K21" s="59"/>
      <c r="L21" s="60" t="s">
        <v>37</v>
      </c>
      <c r="M21" s="65" t="e">
        <f>K21/O10</f>
        <v>#DIV/0!</v>
      </c>
    </row>
    <row r="22" spans="1:19" ht="15.75" x14ac:dyDescent="0.25">
      <c r="A22" s="57" t="s">
        <v>43</v>
      </c>
      <c r="K22" s="64"/>
      <c r="L22" s="60" t="s">
        <v>41</v>
      </c>
      <c r="M22" s="65" t="e">
        <f>K22/O11</f>
        <v>#DIV/0!</v>
      </c>
    </row>
    <row r="24" spans="1:19" x14ac:dyDescent="0.25">
      <c r="A24" t="s">
        <v>44</v>
      </c>
    </row>
    <row r="32" spans="1:19" ht="15.75" x14ac:dyDescent="0.25">
      <c r="A32" s="1"/>
    </row>
  </sheetData>
  <mergeCells count="15">
    <mergeCell ref="T3:V3"/>
    <mergeCell ref="A18:E18"/>
    <mergeCell ref="L19:O19"/>
    <mergeCell ref="B20:F20"/>
    <mergeCell ref="A1:O1"/>
    <mergeCell ref="P1:S1"/>
    <mergeCell ref="P2:Q2"/>
    <mergeCell ref="R2:S2"/>
    <mergeCell ref="A3:A4"/>
    <mergeCell ref="B3:B4"/>
    <mergeCell ref="C3:C4"/>
    <mergeCell ref="D3:G3"/>
    <mergeCell ref="H3:K3"/>
    <mergeCell ref="L3:O3"/>
    <mergeCell ref="P3:S3"/>
  </mergeCells>
  <dataValidations count="1">
    <dataValidation type="whole" operator="greaterThanOrEqual" allowBlank="1" showInputMessage="1" showErrorMessage="1" errorTitle="Внимание !" error="Должно быть целое число !" sqref="K21:K22">
      <formula1>0</formula1>
    </dataValidation>
  </dataValidations>
  <pageMargins left="0.7" right="0.7" top="0.75" bottom="0.75" header="0.3" footer="0.3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33</vt:i4>
      </vt:variant>
    </vt:vector>
  </HeadingPairs>
  <TitlesOfParts>
    <vt:vector size="33" baseType="lpstr">
      <vt:lpstr>Багратионовск</vt:lpstr>
      <vt:lpstr>Балтийск</vt:lpstr>
      <vt:lpstr>Гвардейск</vt:lpstr>
      <vt:lpstr>Гурьевск</vt:lpstr>
      <vt:lpstr>Гусев</vt:lpstr>
      <vt:lpstr>Зеленоградск</vt:lpstr>
      <vt:lpstr>Краснознаменск</vt:lpstr>
      <vt:lpstr>Ладушкин</vt:lpstr>
      <vt:lpstr>Мамоново</vt:lpstr>
      <vt:lpstr>Неман</vt:lpstr>
      <vt:lpstr>Нестеров</vt:lpstr>
      <vt:lpstr>Озерск</vt:lpstr>
      <vt:lpstr>Пионерск</vt:lpstr>
      <vt:lpstr>Полесск</vt:lpstr>
      <vt:lpstr>Правдинск</vt:lpstr>
      <vt:lpstr>Светлый</vt:lpstr>
      <vt:lpstr>Светлогорск</vt:lpstr>
      <vt:lpstr>Славск</vt:lpstr>
      <vt:lpstr>Советск</vt:lpstr>
      <vt:lpstr>Черняховск</vt:lpstr>
      <vt:lpstr>ГП1</vt:lpstr>
      <vt:lpstr>ГП2</vt:lpstr>
      <vt:lpstr>ГП3</vt:lpstr>
      <vt:lpstr>ГБ1</vt:lpstr>
      <vt:lpstr>ГБ2</vt:lpstr>
      <vt:lpstr>ГБ3</vt:lpstr>
      <vt:lpstr>Дорожная</vt:lpstr>
      <vt:lpstr>Пирогова</vt:lpstr>
      <vt:lpstr>ВМКГ</vt:lpstr>
      <vt:lpstr>МСЧ МВД</vt:lpstr>
      <vt:lpstr>БФУ</vt:lpstr>
      <vt:lpstr>ЦГКБ</vt:lpstr>
      <vt:lpstr>Свод</vt:lpstr>
    </vt:vector>
  </TitlesOfParts>
  <Company>ОГУ МИАЦ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Валентиновна Небольсина</dc:creator>
  <cp:lastModifiedBy>Юлия Валентиновна Небольсина</cp:lastModifiedBy>
  <dcterms:created xsi:type="dcterms:W3CDTF">2015-04-24T07:06:01Z</dcterms:created>
  <dcterms:modified xsi:type="dcterms:W3CDTF">2016-10-07T11:57:31Z</dcterms:modified>
</cp:coreProperties>
</file>